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mil\Desktop\"/>
    </mc:Choice>
  </mc:AlternateContent>
  <bookViews>
    <workbookView xWindow="0" yWindow="0" windowWidth="21570" windowHeight="7620" firstSheet="4" activeTab="5"/>
  </bookViews>
  <sheets>
    <sheet name="по видам товаров" sheetId="20" state="hidden" r:id="rId1"/>
    <sheet name="по хозяйствам" sheetId="21" state="hidden" r:id="rId2"/>
    <sheet name="Услуги по ПП-3487 " sheetId="10" state="hidden" r:id="rId3"/>
    <sheet name="1 таблица Товары по ПП-3487" sheetId="23" state="hidden" r:id="rId4"/>
    <sheet name="2 таблица Товары по инвест. 472" sheetId="22" r:id="rId5"/>
    <sheet name="Книжный вид без суммы" sheetId="26" r:id="rId6"/>
    <sheet name="1 таблица Товары по ПП-3487 имп" sheetId="24" state="hidden" r:id="rId7"/>
    <sheet name="2 таблица Товары по инвест. имп" sheetId="25" state="hidden" r:id="rId8"/>
    <sheet name="Товары подвед. по ПП-3487 " sheetId="18" state="hidden" r:id="rId9"/>
    <sheet name="Товары подвед. по инвест" sheetId="8" state="hidden" r:id="rId10"/>
    <sheet name="Услуги по инвест (2)" sheetId="14" state="hidden" r:id="rId11"/>
    <sheet name="Товары подвед. по ПП-3487" sheetId="15" state="hidden" r:id="rId12"/>
    <sheet name="Услуги повед. по ПП-3487" sheetId="16" state="hidden" r:id="rId13"/>
    <sheet name="Услуги подвед. по инвест" sheetId="9" state="hidden" r:id="rId14"/>
    <sheet name="РСП-14" sheetId="19" state="hidden" r:id="rId15"/>
    <sheet name="Лист1" sheetId="12" state="hidden" r:id="rId16"/>
  </sheets>
  <definedNames>
    <definedName name="_xlnm._FilterDatabase" localSheetId="3" hidden="1">'1 таблица Товары по ПП-3487'!#REF!</definedName>
    <definedName name="_xlnm._FilterDatabase" localSheetId="6" hidden="1">'1 таблица Товары по ПП-3487 имп'!#REF!</definedName>
    <definedName name="_xlnm._FilterDatabase" localSheetId="4" hidden="1">'2 таблица Товары по инвест. 472'!#REF!</definedName>
    <definedName name="_xlnm._FilterDatabase" localSheetId="7" hidden="1">'2 таблица Товары по инвест. имп'!#REF!</definedName>
    <definedName name="_xlnm._FilterDatabase" localSheetId="5" hidden="1">'Книжный вид без суммы'!#REF!</definedName>
    <definedName name="_xlnm._FilterDatabase" localSheetId="8" hidden="1">'Товары подвед. по ПП-3487 '!$A$417:$J$866</definedName>
    <definedName name="_xlnm.Print_Area" localSheetId="3">'1 таблица Товары по ПП-3487'!$A$1:$S$44</definedName>
    <definedName name="_xlnm.Print_Area" localSheetId="6">'1 таблица Товары по ПП-3487 имп'!$A$1:$S$44</definedName>
    <definedName name="_xlnm.Print_Area" localSheetId="4">'2 таблица Товары по инвест. 472'!$A$1:$S$156</definedName>
    <definedName name="_xlnm.Print_Area" localSheetId="7">'2 таблица Товары по инвест. имп'!$A$1:$S$44</definedName>
    <definedName name="_xlnm.Print_Area" localSheetId="5">'Книжный вид без суммы'!$A$1:$J$159</definedName>
    <definedName name="_xlnm.Print_Area" localSheetId="14">'РСП-14'!$A$1:$K$91</definedName>
    <definedName name="_xlnm.Print_Area" localSheetId="13">'Услуги подвед. по инвест'!$A$2:$H$27</definedName>
  </definedNames>
  <calcPr calcId="162913" refMode="R1C1"/>
</workbook>
</file>

<file path=xl/calcChain.xml><?xml version="1.0" encoding="utf-8"?>
<calcChain xmlns="http://schemas.openxmlformats.org/spreadsheetml/2006/main">
  <c r="J99" i="26" l="1"/>
  <c r="J98" i="26"/>
  <c r="J97" i="26"/>
  <c r="J88" i="26"/>
  <c r="J96" i="26"/>
  <c r="J95" i="26"/>
  <c r="J94" i="26"/>
  <c r="J93" i="26"/>
  <c r="J92" i="26"/>
  <c r="J91" i="26"/>
  <c r="J90" i="26"/>
  <c r="J89" i="26"/>
  <c r="J87" i="26"/>
  <c r="J86" i="26"/>
  <c r="F12" i="26" l="1"/>
  <c r="G12" i="26"/>
  <c r="H12" i="26"/>
  <c r="I12" i="26"/>
  <c r="F83" i="26"/>
  <c r="G83" i="26"/>
  <c r="H83" i="26"/>
  <c r="I83" i="26"/>
  <c r="F156" i="26"/>
  <c r="G156" i="26"/>
  <c r="H156" i="26"/>
  <c r="I156" i="26"/>
  <c r="G91" i="19" l="1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74" i="8"/>
  <c r="G171" i="8"/>
  <c r="G170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874" i="18"/>
  <c r="G872" i="18"/>
  <c r="G871" i="18"/>
  <c r="G870" i="18"/>
  <c r="G868" i="18"/>
  <c r="G867" i="18"/>
  <c r="G866" i="18"/>
  <c r="G865" i="18"/>
  <c r="G864" i="18"/>
  <c r="G863" i="18"/>
  <c r="G862" i="18"/>
  <c r="G861" i="18"/>
  <c r="G860" i="18"/>
  <c r="G859" i="18"/>
  <c r="G858" i="18"/>
  <c r="G857" i="18"/>
  <c r="G856" i="18"/>
  <c r="G855" i="18"/>
  <c r="G852" i="18"/>
  <c r="G851" i="18"/>
  <c r="G850" i="18"/>
  <c r="G849" i="18"/>
  <c r="G848" i="18"/>
  <c r="G847" i="18"/>
  <c r="G846" i="18"/>
  <c r="G845" i="18"/>
  <c r="G844" i="18"/>
  <c r="G843" i="18"/>
  <c r="G842" i="18"/>
  <c r="G841" i="18"/>
  <c r="G840" i="18"/>
  <c r="G839" i="18"/>
  <c r="G838" i="18"/>
  <c r="G837" i="18"/>
  <c r="G836" i="18"/>
  <c r="G835" i="18"/>
  <c r="G834" i="18"/>
  <c r="G833" i="18"/>
  <c r="G832" i="18"/>
  <c r="G831" i="18"/>
  <c r="G830" i="18"/>
  <c r="G829" i="18"/>
  <c r="G828" i="18"/>
  <c r="G827" i="18"/>
  <c r="G826" i="18"/>
  <c r="G825" i="18"/>
  <c r="G824" i="18"/>
  <c r="G823" i="18"/>
  <c r="G822" i="18"/>
  <c r="G821" i="18"/>
  <c r="G820" i="18"/>
  <c r="G819" i="18"/>
  <c r="G818" i="18"/>
  <c r="G817" i="18"/>
  <c r="G816" i="18"/>
  <c r="G815" i="18"/>
  <c r="G814" i="18"/>
  <c r="G813" i="18"/>
  <c r="G812" i="18"/>
  <c r="G811" i="18"/>
  <c r="G810" i="18"/>
  <c r="G809" i="18"/>
  <c r="G808" i="18"/>
  <c r="G807" i="18"/>
  <c r="G806" i="18"/>
  <c r="G805" i="18"/>
  <c r="G804" i="18"/>
  <c r="G803" i="18"/>
  <c r="G802" i="18"/>
  <c r="G801" i="18"/>
  <c r="G800" i="18"/>
  <c r="G799" i="18"/>
  <c r="G798" i="18"/>
  <c r="G797" i="18"/>
  <c r="G796" i="18"/>
  <c r="G795" i="18"/>
  <c r="G794" i="18"/>
  <c r="G793" i="18"/>
  <c r="G792" i="18"/>
  <c r="G791" i="18"/>
  <c r="G790" i="18"/>
  <c r="G789" i="18"/>
  <c r="G788" i="18"/>
  <c r="G787" i="18"/>
  <c r="G786" i="18"/>
  <c r="G785" i="18"/>
  <c r="G784" i="18"/>
  <c r="G783" i="18"/>
  <c r="G782" i="18"/>
  <c r="G781" i="18"/>
  <c r="G780" i="18"/>
  <c r="G779" i="18"/>
  <c r="G778" i="18"/>
  <c r="G777" i="18"/>
  <c r="G776" i="18"/>
  <c r="G775" i="18"/>
  <c r="G774" i="18"/>
  <c r="G773" i="18"/>
  <c r="G772" i="18"/>
  <c r="G771" i="18"/>
  <c r="G770" i="18"/>
  <c r="G769" i="18"/>
  <c r="G768" i="18"/>
  <c r="G767" i="18"/>
  <c r="G766" i="18"/>
  <c r="G765" i="18"/>
  <c r="G764" i="18"/>
  <c r="G763" i="18"/>
  <c r="G762" i="18"/>
  <c r="G761" i="18"/>
  <c r="G760" i="18"/>
  <c r="G759" i="18"/>
  <c r="G758" i="18"/>
  <c r="G757" i="18"/>
  <c r="G756" i="18"/>
  <c r="G755" i="18"/>
  <c r="G754" i="18"/>
  <c r="G753" i="18"/>
  <c r="G752" i="18"/>
  <c r="G751" i="18"/>
  <c r="G750" i="18"/>
  <c r="G749" i="18"/>
  <c r="G748" i="18"/>
  <c r="G747" i="18"/>
  <c r="G746" i="18"/>
  <c r="G745" i="18"/>
  <c r="G744" i="18"/>
  <c r="G743" i="18"/>
  <c r="G742" i="18"/>
  <c r="G741" i="18"/>
  <c r="G740" i="18"/>
  <c r="G739" i="18"/>
  <c r="G738" i="18"/>
  <c r="G737" i="18"/>
  <c r="G736" i="18"/>
  <c r="G735" i="18"/>
  <c r="G734" i="18"/>
  <c r="G733" i="18"/>
  <c r="G732" i="18"/>
  <c r="G731" i="18"/>
  <c r="G730" i="18"/>
  <c r="G729" i="18"/>
  <c r="G728" i="18"/>
  <c r="G727" i="18"/>
  <c r="G726" i="18"/>
  <c r="G725" i="18"/>
  <c r="G724" i="18"/>
  <c r="G723" i="18"/>
  <c r="G722" i="18"/>
  <c r="G721" i="18"/>
  <c r="G720" i="18"/>
  <c r="G719" i="18"/>
  <c r="G718" i="18"/>
  <c r="G717" i="18"/>
  <c r="G716" i="18"/>
  <c r="G715" i="18"/>
  <c r="G714" i="18"/>
  <c r="G713" i="18"/>
  <c r="G712" i="18"/>
  <c r="G711" i="18"/>
  <c r="G710" i="18"/>
  <c r="G709" i="18"/>
  <c r="G708" i="18"/>
  <c r="G707" i="18"/>
  <c r="G706" i="18"/>
  <c r="G705" i="18"/>
  <c r="G704" i="18"/>
  <c r="G703" i="18"/>
  <c r="G702" i="18"/>
  <c r="G701" i="18"/>
  <c r="G700" i="18"/>
  <c r="G699" i="18"/>
  <c r="G698" i="18"/>
  <c r="G697" i="18"/>
  <c r="G696" i="18"/>
  <c r="G695" i="18"/>
  <c r="G694" i="18"/>
  <c r="G693" i="18"/>
  <c r="G692" i="18"/>
  <c r="G691" i="18"/>
  <c r="G690" i="18"/>
  <c r="G689" i="18"/>
  <c r="G688" i="18"/>
  <c r="G687" i="18"/>
  <c r="G686" i="18"/>
  <c r="G685" i="18"/>
  <c r="G684" i="18"/>
  <c r="G683" i="18"/>
  <c r="G682" i="18"/>
  <c r="G681" i="18"/>
  <c r="G680" i="18"/>
  <c r="G679" i="18"/>
  <c r="G678" i="18"/>
  <c r="G677" i="18"/>
  <c r="G676" i="18"/>
  <c r="G675" i="18"/>
  <c r="G674" i="18"/>
  <c r="G673" i="18"/>
  <c r="G672" i="18"/>
  <c r="G671" i="18"/>
  <c r="G670" i="18"/>
  <c r="G669" i="18"/>
  <c r="G668" i="18"/>
  <c r="G667" i="18"/>
  <c r="G666" i="18"/>
  <c r="G665" i="18"/>
  <c r="G664" i="18"/>
  <c r="G663" i="18"/>
  <c r="G662" i="18"/>
  <c r="G661" i="18"/>
  <c r="G660" i="18"/>
  <c r="G659" i="18"/>
  <c r="G658" i="18"/>
  <c r="G657" i="18"/>
  <c r="G656" i="18"/>
  <c r="G655" i="18"/>
  <c r="G654" i="18"/>
  <c r="G653" i="18"/>
  <c r="G652" i="18"/>
  <c r="G651" i="18"/>
  <c r="G650" i="18"/>
  <c r="G649" i="18"/>
  <c r="G648" i="18"/>
  <c r="G647" i="18"/>
  <c r="G646" i="18"/>
  <c r="G645" i="18"/>
  <c r="G644" i="18"/>
  <c r="G643" i="18"/>
  <c r="G642" i="18"/>
  <c r="G641" i="18"/>
  <c r="G640" i="18"/>
  <c r="G639" i="18"/>
  <c r="G638" i="18"/>
  <c r="G637" i="18"/>
  <c r="G636" i="18"/>
  <c r="G635" i="18"/>
  <c r="G634" i="18"/>
  <c r="G633" i="18"/>
  <c r="G632" i="18"/>
  <c r="G631" i="18"/>
  <c r="G630" i="18"/>
  <c r="G629" i="18"/>
  <c r="G628" i="18"/>
  <c r="G627" i="18"/>
  <c r="G626" i="18"/>
  <c r="G625" i="18"/>
  <c r="G624" i="18"/>
  <c r="G623" i="18"/>
  <c r="G622" i="18"/>
  <c r="G621" i="18"/>
  <c r="G620" i="18"/>
  <c r="G619" i="18"/>
  <c r="G618" i="18"/>
  <c r="G617" i="18"/>
  <c r="G616" i="18"/>
  <c r="G615" i="18"/>
  <c r="G614" i="18"/>
  <c r="G613" i="18"/>
  <c r="G612" i="18"/>
  <c r="G611" i="18"/>
  <c r="G610" i="18"/>
  <c r="G609" i="18"/>
  <c r="G608" i="18"/>
  <c r="G607" i="18"/>
  <c r="G606" i="18"/>
  <c r="G605" i="18"/>
  <c r="G604" i="18"/>
  <c r="G603" i="18"/>
  <c r="G602" i="18"/>
  <c r="G601" i="18"/>
  <c r="G600" i="18"/>
  <c r="G599" i="18"/>
  <c r="G598" i="18"/>
  <c r="G597" i="18"/>
  <c r="G596" i="18"/>
  <c r="G595" i="18"/>
  <c r="G594" i="18"/>
  <c r="G593" i="18"/>
  <c r="G592" i="18"/>
  <c r="G591" i="18"/>
  <c r="G590" i="18"/>
  <c r="G589" i="18"/>
  <c r="G588" i="18"/>
  <c r="G587" i="18"/>
  <c r="G586" i="18"/>
  <c r="G585" i="18"/>
  <c r="G584" i="18"/>
  <c r="G583" i="18"/>
  <c r="G582" i="18"/>
  <c r="G581" i="18"/>
  <c r="G580" i="18"/>
  <c r="G579" i="18"/>
  <c r="G578" i="18"/>
  <c r="G577" i="18"/>
  <c r="G576" i="18"/>
  <c r="G575" i="18"/>
  <c r="G574" i="18"/>
  <c r="G573" i="18"/>
  <c r="G572" i="18"/>
  <c r="G571" i="18"/>
  <c r="G569" i="18"/>
  <c r="G568" i="18"/>
  <c r="G567" i="18"/>
  <c r="G566" i="18"/>
  <c r="G565" i="18"/>
  <c r="G564" i="18"/>
  <c r="G563" i="18"/>
  <c r="G562" i="18"/>
  <c r="G561" i="18"/>
  <c r="G560" i="18"/>
  <c r="G559" i="18"/>
  <c r="G558" i="18"/>
  <c r="G557" i="18"/>
  <c r="G556" i="18"/>
  <c r="G555" i="18"/>
  <c r="G554" i="18"/>
  <c r="G553" i="18"/>
  <c r="G552" i="18"/>
  <c r="G551" i="18"/>
  <c r="G550" i="18"/>
  <c r="G549" i="18"/>
  <c r="G548" i="18"/>
  <c r="G547" i="18"/>
  <c r="G546" i="18"/>
  <c r="G545" i="18"/>
  <c r="G544" i="18"/>
  <c r="G543" i="18"/>
  <c r="G542" i="18"/>
  <c r="G541" i="18"/>
  <c r="G540" i="18"/>
  <c r="G539" i="18"/>
  <c r="G538" i="18"/>
  <c r="G537" i="18"/>
  <c r="G536" i="18"/>
  <c r="G535" i="18"/>
  <c r="G534" i="18"/>
  <c r="G533" i="18"/>
  <c r="G532" i="18"/>
  <c r="G531" i="18"/>
  <c r="G530" i="18"/>
  <c r="G529" i="18"/>
  <c r="G528" i="18"/>
  <c r="G527" i="18"/>
  <c r="G526" i="18"/>
  <c r="G525" i="18"/>
  <c r="G524" i="18"/>
  <c r="G523" i="18"/>
  <c r="G522" i="18"/>
  <c r="G521" i="18"/>
  <c r="G520" i="18"/>
  <c r="G519" i="18"/>
  <c r="G518" i="18"/>
  <c r="G517" i="18"/>
  <c r="G516" i="18"/>
  <c r="G515" i="18"/>
  <c r="G514" i="18"/>
  <c r="G513" i="18"/>
  <c r="G512" i="18"/>
  <c r="G511" i="18"/>
  <c r="G510" i="18"/>
  <c r="G509" i="18"/>
  <c r="G508" i="18"/>
  <c r="G507" i="18"/>
  <c r="G506" i="18"/>
  <c r="G505" i="18"/>
  <c r="G504" i="18"/>
  <c r="G503" i="18"/>
  <c r="G502" i="18"/>
  <c r="G501" i="18"/>
  <c r="G500" i="18"/>
  <c r="G499" i="18"/>
  <c r="G498" i="18"/>
  <c r="G497" i="18"/>
  <c r="G496" i="18"/>
  <c r="G495" i="18"/>
  <c r="G494" i="18"/>
  <c r="G493" i="18"/>
  <c r="G492" i="18"/>
  <c r="G491" i="18"/>
  <c r="G490" i="18"/>
  <c r="G489" i="18"/>
  <c r="G488" i="18"/>
  <c r="G487" i="18"/>
  <c r="G486" i="18"/>
  <c r="G485" i="18"/>
  <c r="G484" i="18"/>
  <c r="G483" i="18"/>
  <c r="G482" i="18"/>
  <c r="G481" i="18"/>
  <c r="G480" i="18"/>
  <c r="G479" i="18"/>
  <c r="G478" i="18"/>
  <c r="G477" i="18"/>
  <c r="G476" i="18"/>
  <c r="G475" i="18"/>
  <c r="G474" i="18"/>
  <c r="G473" i="18"/>
  <c r="G472" i="18"/>
  <c r="G471" i="18"/>
  <c r="G470" i="18"/>
  <c r="G469" i="18"/>
  <c r="G468" i="18"/>
  <c r="G467" i="18"/>
  <c r="G466" i="18"/>
  <c r="G465" i="18"/>
  <c r="G464" i="18"/>
  <c r="G463" i="18"/>
  <c r="G462" i="18"/>
  <c r="G461" i="18"/>
  <c r="G460" i="18"/>
  <c r="G459" i="18"/>
  <c r="G458" i="18"/>
  <c r="G457" i="18"/>
  <c r="G456" i="18"/>
  <c r="G455" i="18"/>
  <c r="G454" i="18"/>
  <c r="G453" i="18"/>
  <c r="G452" i="18"/>
  <c r="G451" i="18"/>
  <c r="G450" i="18"/>
  <c r="G449" i="18"/>
  <c r="G448" i="18"/>
  <c r="G447" i="18"/>
  <c r="G446" i="18"/>
  <c r="G445" i="18"/>
  <c r="G444" i="18"/>
  <c r="G443" i="18"/>
  <c r="G442" i="18"/>
  <c r="G441" i="18"/>
  <c r="G440" i="18"/>
  <c r="G439" i="18"/>
  <c r="G438" i="18"/>
  <c r="G437" i="18"/>
  <c r="G436" i="18"/>
  <c r="G435" i="18"/>
  <c r="G434" i="18"/>
  <c r="G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G420" i="18"/>
  <c r="G419" i="18"/>
  <c r="G418" i="18"/>
  <c r="G417" i="18"/>
  <c r="G414" i="18"/>
  <c r="G413" i="18"/>
  <c r="G412" i="18"/>
  <c r="G411" i="18"/>
  <c r="G410" i="18"/>
  <c r="G409" i="18"/>
  <c r="G408" i="18"/>
  <c r="G407" i="18"/>
  <c r="G406" i="18"/>
  <c r="G405" i="18"/>
  <c r="G404" i="18"/>
  <c r="G403" i="18"/>
  <c r="G402" i="18"/>
  <c r="G401" i="18"/>
  <c r="G400" i="18"/>
  <c r="G399" i="18"/>
  <c r="G398" i="18"/>
  <c r="G397" i="18"/>
  <c r="G396" i="18"/>
  <c r="G395" i="18"/>
  <c r="G394" i="18"/>
  <c r="G393" i="18"/>
  <c r="G392" i="18"/>
  <c r="G391" i="18"/>
  <c r="G390" i="18"/>
  <c r="G389" i="18"/>
  <c r="G388" i="18"/>
  <c r="G387" i="18"/>
  <c r="G386" i="18"/>
  <c r="G385" i="18"/>
  <c r="G383" i="18"/>
  <c r="G382" i="18"/>
  <c r="G381" i="18"/>
  <c r="G380" i="18"/>
  <c r="G379" i="18"/>
  <c r="G378" i="18"/>
  <c r="G377" i="18"/>
  <c r="G376" i="18"/>
  <c r="G375" i="18"/>
  <c r="G374" i="18"/>
  <c r="G373" i="18"/>
  <c r="G372" i="18"/>
  <c r="G371" i="18"/>
  <c r="G370" i="18"/>
  <c r="G369" i="18"/>
  <c r="G368" i="18"/>
  <c r="G367" i="18"/>
  <c r="G366" i="18"/>
  <c r="G365" i="18"/>
  <c r="G364" i="18"/>
  <c r="G363" i="18"/>
  <c r="G362" i="18"/>
  <c r="G361" i="18"/>
  <c r="G358" i="18"/>
  <c r="G357" i="18"/>
  <c r="G356" i="18"/>
  <c r="G355" i="18"/>
  <c r="G354" i="18"/>
  <c r="G353" i="18"/>
  <c r="G352" i="18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6" i="18"/>
  <c r="G335" i="18"/>
  <c r="G334" i="18"/>
  <c r="G333" i="18"/>
  <c r="G332" i="18"/>
  <c r="G331" i="18"/>
  <c r="G330" i="18"/>
  <c r="G329" i="18"/>
  <c r="G328" i="18"/>
  <c r="G327" i="18"/>
  <c r="G326" i="18"/>
  <c r="G325" i="18"/>
  <c r="G324" i="18"/>
  <c r="G323" i="18"/>
  <c r="G322" i="18"/>
  <c r="G321" i="18"/>
  <c r="G320" i="18"/>
  <c r="G319" i="18"/>
  <c r="G318" i="18"/>
  <c r="G317" i="18"/>
  <c r="G316" i="18"/>
  <c r="G315" i="18"/>
  <c r="G314" i="18"/>
  <c r="G313" i="18"/>
  <c r="G312" i="18"/>
  <c r="G311" i="18"/>
  <c r="G310" i="18"/>
  <c r="G309" i="18"/>
  <c r="G308" i="18"/>
  <c r="G307" i="18"/>
  <c r="G306" i="18"/>
  <c r="G305" i="18"/>
  <c r="G304" i="18"/>
  <c r="G303" i="18"/>
  <c r="G302" i="18"/>
  <c r="G301" i="18"/>
  <c r="G300" i="18"/>
  <c r="G299" i="18"/>
  <c r="G298" i="18"/>
  <c r="G297" i="18"/>
  <c r="G296" i="18"/>
  <c r="G295" i="18"/>
  <c r="G294" i="18"/>
  <c r="G293" i="18"/>
  <c r="G292" i="18"/>
  <c r="G291" i="18"/>
  <c r="G290" i="18"/>
  <c r="G289" i="18"/>
  <c r="G288" i="18"/>
  <c r="G287" i="18"/>
  <c r="G286" i="18"/>
  <c r="G285" i="18"/>
  <c r="G284" i="18"/>
  <c r="G283" i="18"/>
  <c r="G282" i="18"/>
  <c r="G281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39" i="18"/>
  <c r="G38" i="18"/>
  <c r="G37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J140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K115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K85" i="26"/>
  <c r="J85" i="26"/>
  <c r="J156" i="26" s="1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58" i="26"/>
  <c r="I57" i="26"/>
  <c r="H57" i="26"/>
  <c r="G57" i="26"/>
  <c r="I56" i="26"/>
  <c r="H56" i="26"/>
  <c r="J56" i="26" s="1"/>
  <c r="G56" i="26"/>
  <c r="I55" i="26"/>
  <c r="H55" i="26"/>
  <c r="G55" i="26"/>
  <c r="I54" i="26"/>
  <c r="H54" i="26"/>
  <c r="J54" i="26" s="1"/>
  <c r="G54" i="26"/>
  <c r="I53" i="26"/>
  <c r="H53" i="26"/>
  <c r="G53" i="26"/>
  <c r="I52" i="26"/>
  <c r="H52" i="26"/>
  <c r="J52" i="26" s="1"/>
  <c r="G52" i="26"/>
  <c r="I51" i="26"/>
  <c r="H51" i="26"/>
  <c r="G51" i="26"/>
  <c r="I50" i="26"/>
  <c r="H50" i="26"/>
  <c r="J50" i="26" s="1"/>
  <c r="G50" i="26"/>
  <c r="I49" i="26"/>
  <c r="H49" i="26"/>
  <c r="G49" i="26"/>
  <c r="I48" i="26"/>
  <c r="H48" i="26"/>
  <c r="J48" i="26" s="1"/>
  <c r="G48" i="26"/>
  <c r="I47" i="26"/>
  <c r="H47" i="26"/>
  <c r="G47" i="26"/>
  <c r="I46" i="26"/>
  <c r="H46" i="26"/>
  <c r="J46" i="26" s="1"/>
  <c r="G46" i="26"/>
  <c r="I45" i="26"/>
  <c r="H45" i="26"/>
  <c r="G45" i="26"/>
  <c r="I44" i="26"/>
  <c r="H44" i="26"/>
  <c r="J44" i="26" s="1"/>
  <c r="G44" i="26"/>
  <c r="I43" i="26"/>
  <c r="H43" i="26"/>
  <c r="G43" i="26"/>
  <c r="I42" i="26"/>
  <c r="H42" i="26"/>
  <c r="J42" i="26" s="1"/>
  <c r="G42" i="26"/>
  <c r="I41" i="26"/>
  <c r="H41" i="26"/>
  <c r="G41" i="26"/>
  <c r="I40" i="26"/>
  <c r="H40" i="26"/>
  <c r="J40" i="26" s="1"/>
  <c r="G40" i="26"/>
  <c r="I39" i="26"/>
  <c r="H39" i="26"/>
  <c r="G39" i="26"/>
  <c r="I38" i="26"/>
  <c r="H38" i="26"/>
  <c r="G38" i="26"/>
  <c r="F38" i="26"/>
  <c r="J38" i="26" s="1"/>
  <c r="I37" i="26"/>
  <c r="H37" i="26"/>
  <c r="G37" i="26"/>
  <c r="F37" i="26"/>
  <c r="J37" i="26" s="1"/>
  <c r="J36" i="26"/>
  <c r="I35" i="26"/>
  <c r="H35" i="26"/>
  <c r="G35" i="26"/>
  <c r="F35" i="26"/>
  <c r="J34" i="26"/>
  <c r="J33" i="26"/>
  <c r="J32" i="26"/>
  <c r="J31" i="26"/>
  <c r="J30" i="26"/>
  <c r="J29" i="26"/>
  <c r="J28" i="26"/>
  <c r="G27" i="26"/>
  <c r="J27" i="26" s="1"/>
  <c r="J26" i="26"/>
  <c r="I25" i="26"/>
  <c r="H25" i="26"/>
  <c r="G25" i="26"/>
  <c r="F25" i="26"/>
  <c r="J25" i="26" s="1"/>
  <c r="I24" i="26"/>
  <c r="H24" i="26"/>
  <c r="G24" i="26"/>
  <c r="F24" i="26"/>
  <c r="J24" i="26" s="1"/>
  <c r="I23" i="26"/>
  <c r="H23" i="26"/>
  <c r="G23" i="26"/>
  <c r="F23" i="26"/>
  <c r="J23" i="26" s="1"/>
  <c r="I22" i="26"/>
  <c r="H22" i="26"/>
  <c r="G22" i="26"/>
  <c r="F22" i="26"/>
  <c r="J22" i="26" s="1"/>
  <c r="J21" i="26"/>
  <c r="I20" i="26"/>
  <c r="J20" i="26" s="1"/>
  <c r="I19" i="26"/>
  <c r="H19" i="26"/>
  <c r="G19" i="26"/>
  <c r="F19" i="26"/>
  <c r="J18" i="26"/>
  <c r="J17" i="26"/>
  <c r="J16" i="26"/>
  <c r="J15" i="26"/>
  <c r="J14" i="26"/>
  <c r="J11" i="26"/>
  <c r="J10" i="26"/>
  <c r="F142" i="22"/>
  <c r="R141" i="22"/>
  <c r="R140" i="22"/>
  <c r="R139" i="22"/>
  <c r="R138" i="22"/>
  <c r="R137" i="22"/>
  <c r="R136" i="22"/>
  <c r="R135" i="22"/>
  <c r="R134" i="22"/>
  <c r="R133" i="22"/>
  <c r="R132" i="22"/>
  <c r="R131" i="22"/>
  <c r="R130" i="22"/>
  <c r="R129" i="22"/>
  <c r="R128" i="22"/>
  <c r="R127" i="22"/>
  <c r="R126" i="22"/>
  <c r="R125" i="22"/>
  <c r="R124" i="22"/>
  <c r="R123" i="22"/>
  <c r="R122" i="22"/>
  <c r="R121" i="22"/>
  <c r="R120" i="22"/>
  <c r="R119" i="22"/>
  <c r="R118" i="22"/>
  <c r="R117" i="22"/>
  <c r="R116" i="22"/>
  <c r="R115" i="22"/>
  <c r="R114" i="22"/>
  <c r="R113" i="22"/>
  <c r="R112" i="22"/>
  <c r="R111" i="22"/>
  <c r="R110" i="22"/>
  <c r="R109" i="22"/>
  <c r="R108" i="22"/>
  <c r="R107" i="22"/>
  <c r="R106" i="22"/>
  <c r="R105" i="22"/>
  <c r="R104" i="22"/>
  <c r="R103" i="22"/>
  <c r="R102" i="22"/>
  <c r="S101" i="22"/>
  <c r="R101" i="22"/>
  <c r="R100" i="22"/>
  <c r="R99" i="22"/>
  <c r="R98" i="22"/>
  <c r="R97" i="22"/>
  <c r="R96" i="22"/>
  <c r="R95" i="22"/>
  <c r="R94" i="22"/>
  <c r="R93" i="22"/>
  <c r="R92" i="22"/>
  <c r="R91" i="22"/>
  <c r="R90" i="22"/>
  <c r="R89" i="22"/>
  <c r="R88" i="22"/>
  <c r="R87" i="22"/>
  <c r="R86" i="22"/>
  <c r="S85" i="22"/>
  <c r="R85" i="22"/>
  <c r="R83" i="22"/>
  <c r="R82" i="22"/>
  <c r="R81" i="22"/>
  <c r="R80" i="22"/>
  <c r="R79" i="22"/>
  <c r="R78" i="22"/>
  <c r="R77" i="22"/>
  <c r="R76" i="22"/>
  <c r="R75" i="22"/>
  <c r="R74" i="22"/>
  <c r="R73" i="22"/>
  <c r="R72" i="22"/>
  <c r="R71" i="22"/>
  <c r="R70" i="22"/>
  <c r="R69" i="22"/>
  <c r="R68" i="22"/>
  <c r="R67" i="22"/>
  <c r="R66" i="22"/>
  <c r="R65" i="22"/>
  <c r="R64" i="22"/>
  <c r="R63" i="22"/>
  <c r="R62" i="22"/>
  <c r="R59" i="22"/>
  <c r="H59" i="22"/>
  <c r="R58" i="22"/>
  <c r="O58" i="22"/>
  <c r="L58" i="22"/>
  <c r="I58" i="22"/>
  <c r="H58" i="22"/>
  <c r="R57" i="22"/>
  <c r="O57" i="22"/>
  <c r="L57" i="22"/>
  <c r="I57" i="22"/>
  <c r="H57" i="22"/>
  <c r="R56" i="22"/>
  <c r="O56" i="22"/>
  <c r="L56" i="22"/>
  <c r="I56" i="22"/>
  <c r="H56" i="22"/>
  <c r="R55" i="22"/>
  <c r="O55" i="22"/>
  <c r="L55" i="22"/>
  <c r="I55" i="22"/>
  <c r="H55" i="22"/>
  <c r="R54" i="22"/>
  <c r="O54" i="22"/>
  <c r="L54" i="22"/>
  <c r="I54" i="22"/>
  <c r="H54" i="22"/>
  <c r="R53" i="22"/>
  <c r="O53" i="22"/>
  <c r="L53" i="22"/>
  <c r="I53" i="22"/>
  <c r="H53" i="22"/>
  <c r="R52" i="22"/>
  <c r="O52" i="22"/>
  <c r="L52" i="22"/>
  <c r="I52" i="22"/>
  <c r="H52" i="22"/>
  <c r="R51" i="22"/>
  <c r="O51" i="22"/>
  <c r="L51" i="22"/>
  <c r="I51" i="22"/>
  <c r="H51" i="22"/>
  <c r="R50" i="22"/>
  <c r="O50" i="22"/>
  <c r="L50" i="22"/>
  <c r="I50" i="22"/>
  <c r="H50" i="22"/>
  <c r="R49" i="22"/>
  <c r="O49" i="22"/>
  <c r="L49" i="22"/>
  <c r="I49" i="22"/>
  <c r="H49" i="22"/>
  <c r="R48" i="22"/>
  <c r="O48" i="22"/>
  <c r="L48" i="22"/>
  <c r="I48" i="22"/>
  <c r="H48" i="22"/>
  <c r="R47" i="22"/>
  <c r="O47" i="22"/>
  <c r="L47" i="22"/>
  <c r="I47" i="22"/>
  <c r="H47" i="22"/>
  <c r="R46" i="22"/>
  <c r="O46" i="22"/>
  <c r="L46" i="22"/>
  <c r="I46" i="22"/>
  <c r="H46" i="22"/>
  <c r="R45" i="22"/>
  <c r="O45" i="22"/>
  <c r="L45" i="22"/>
  <c r="I45" i="22"/>
  <c r="H45" i="22"/>
  <c r="R44" i="22"/>
  <c r="O44" i="22"/>
  <c r="L44" i="22"/>
  <c r="I44" i="22"/>
  <c r="H44" i="22"/>
  <c r="R43" i="22"/>
  <c r="O43" i="22"/>
  <c r="L43" i="22"/>
  <c r="I43" i="22"/>
  <c r="H43" i="22"/>
  <c r="R42" i="22"/>
  <c r="O42" i="22"/>
  <c r="L42" i="22"/>
  <c r="I42" i="22"/>
  <c r="H42" i="22"/>
  <c r="R41" i="22"/>
  <c r="O41" i="22"/>
  <c r="L41" i="22"/>
  <c r="I41" i="22"/>
  <c r="H41" i="22"/>
  <c r="R40" i="22"/>
  <c r="O40" i="22"/>
  <c r="L40" i="22"/>
  <c r="I40" i="22"/>
  <c r="H40" i="22"/>
  <c r="R39" i="22"/>
  <c r="O39" i="22"/>
  <c r="L39" i="22"/>
  <c r="I39" i="22"/>
  <c r="H39" i="22"/>
  <c r="F39" i="22"/>
  <c r="R38" i="22"/>
  <c r="O38" i="22"/>
  <c r="L38" i="22"/>
  <c r="I38" i="22"/>
  <c r="H38" i="22"/>
  <c r="F38" i="22"/>
  <c r="R37" i="22"/>
  <c r="H37" i="22"/>
  <c r="R36" i="22"/>
  <c r="O36" i="22"/>
  <c r="L36" i="22"/>
  <c r="I36" i="22"/>
  <c r="H36" i="22"/>
  <c r="F36" i="22"/>
  <c r="R35" i="22"/>
  <c r="H35" i="22"/>
  <c r="R34" i="22"/>
  <c r="H34" i="22"/>
  <c r="R33" i="22"/>
  <c r="H33" i="22"/>
  <c r="R32" i="22"/>
  <c r="H32" i="22"/>
  <c r="R31" i="22"/>
  <c r="H31" i="22"/>
  <c r="R30" i="22"/>
  <c r="H30" i="22"/>
  <c r="R29" i="22"/>
  <c r="H29" i="22"/>
  <c r="R28" i="22"/>
  <c r="I28" i="22"/>
  <c r="H28" i="22"/>
  <c r="R27" i="22"/>
  <c r="H27" i="22"/>
  <c r="R26" i="22"/>
  <c r="O26" i="22"/>
  <c r="L26" i="22"/>
  <c r="I26" i="22"/>
  <c r="H26" i="22"/>
  <c r="F26" i="22"/>
  <c r="R25" i="22"/>
  <c r="O25" i="22"/>
  <c r="L25" i="22"/>
  <c r="I25" i="22"/>
  <c r="H25" i="22"/>
  <c r="F25" i="22"/>
  <c r="R24" i="22"/>
  <c r="O24" i="22"/>
  <c r="L24" i="22"/>
  <c r="I24" i="22"/>
  <c r="H24" i="22"/>
  <c r="F24" i="22"/>
  <c r="R23" i="22"/>
  <c r="O23" i="22"/>
  <c r="L23" i="22"/>
  <c r="I23" i="22"/>
  <c r="H23" i="22"/>
  <c r="F23" i="22"/>
  <c r="R22" i="22"/>
  <c r="H22" i="22"/>
  <c r="R21" i="22"/>
  <c r="O21" i="22"/>
  <c r="H21" i="22"/>
  <c r="R20" i="22"/>
  <c r="O20" i="22"/>
  <c r="L20" i="22"/>
  <c r="I20" i="22"/>
  <c r="H20" i="22"/>
  <c r="F20" i="22"/>
  <c r="R19" i="22"/>
  <c r="H19" i="22"/>
  <c r="R18" i="22"/>
  <c r="H18" i="22"/>
  <c r="R17" i="22"/>
  <c r="H17" i="22"/>
  <c r="R16" i="22"/>
  <c r="H16" i="22"/>
  <c r="R15" i="22"/>
  <c r="H15" i="22"/>
  <c r="R12" i="22"/>
  <c r="R11" i="22"/>
  <c r="H11" i="22"/>
  <c r="D15" i="10"/>
  <c r="J25" i="21"/>
  <c r="I25" i="21"/>
  <c r="H25" i="21"/>
  <c r="G25" i="21"/>
  <c r="E25" i="21"/>
  <c r="D25" i="21"/>
  <c r="J24" i="21"/>
  <c r="H24" i="21"/>
  <c r="G24" i="21"/>
  <c r="E24" i="21"/>
  <c r="D24" i="21"/>
  <c r="G23" i="21"/>
  <c r="E23" i="21"/>
  <c r="D23" i="21"/>
  <c r="G22" i="21"/>
  <c r="E22" i="21"/>
  <c r="D22" i="21"/>
  <c r="I21" i="21"/>
  <c r="H21" i="21"/>
  <c r="D21" i="21"/>
  <c r="J20" i="21"/>
  <c r="I20" i="21"/>
  <c r="H20" i="21"/>
  <c r="G20" i="21"/>
  <c r="F20" i="21"/>
  <c r="E20" i="21"/>
  <c r="D20" i="21"/>
  <c r="J19" i="21"/>
  <c r="H19" i="21"/>
  <c r="D19" i="21"/>
  <c r="J18" i="21"/>
  <c r="H18" i="21"/>
  <c r="G18" i="21"/>
  <c r="E18" i="21"/>
  <c r="D18" i="21"/>
  <c r="G17" i="21"/>
  <c r="E17" i="21"/>
  <c r="D17" i="21"/>
  <c r="G16" i="21"/>
  <c r="E16" i="21"/>
  <c r="D16" i="21"/>
  <c r="F15" i="21"/>
  <c r="E15" i="21"/>
  <c r="D15" i="21"/>
  <c r="F14" i="21"/>
  <c r="E14" i="21"/>
  <c r="D14" i="21"/>
  <c r="F13" i="21"/>
  <c r="E13" i="21"/>
  <c r="D13" i="21"/>
  <c r="F12" i="21"/>
  <c r="E12" i="21"/>
  <c r="D12" i="21"/>
  <c r="I11" i="21"/>
  <c r="H11" i="21"/>
  <c r="F11" i="21"/>
  <c r="E11" i="21"/>
  <c r="D11" i="21"/>
  <c r="I10" i="21"/>
  <c r="H10" i="21"/>
  <c r="F10" i="21"/>
  <c r="E10" i="21"/>
  <c r="D10" i="21"/>
  <c r="I9" i="21"/>
  <c r="H9" i="21"/>
  <c r="F9" i="21"/>
  <c r="E9" i="21"/>
  <c r="D9" i="21"/>
  <c r="I8" i="21"/>
  <c r="H8" i="21"/>
  <c r="F8" i="21"/>
  <c r="E8" i="21"/>
  <c r="D8" i="21"/>
  <c r="J16" i="20"/>
  <c r="I16" i="20"/>
  <c r="H16" i="20"/>
  <c r="G16" i="20"/>
  <c r="E16" i="20"/>
  <c r="D16" i="20"/>
  <c r="G14" i="20"/>
  <c r="E14" i="20"/>
  <c r="D14" i="20"/>
  <c r="J13" i="20"/>
  <c r="I13" i="20"/>
  <c r="H13" i="20"/>
  <c r="G13" i="20"/>
  <c r="E13" i="20"/>
  <c r="D13" i="20"/>
  <c r="J12" i="20"/>
  <c r="I12" i="20"/>
  <c r="H12" i="20"/>
  <c r="G12" i="20"/>
  <c r="F12" i="20"/>
  <c r="E12" i="20"/>
  <c r="D12" i="20"/>
  <c r="F11" i="20"/>
  <c r="E11" i="20"/>
  <c r="D11" i="20"/>
  <c r="F10" i="20"/>
  <c r="E10" i="20"/>
  <c r="D10" i="20"/>
  <c r="J9" i="20"/>
  <c r="I9" i="20"/>
  <c r="H9" i="20"/>
  <c r="G9" i="20"/>
  <c r="F9" i="20"/>
  <c r="E9" i="20"/>
  <c r="D9" i="20"/>
  <c r="J8" i="20"/>
  <c r="I8" i="20"/>
  <c r="H8" i="20"/>
  <c r="G8" i="20"/>
  <c r="F8" i="20"/>
  <c r="E8" i="20"/>
  <c r="D8" i="20"/>
  <c r="J83" i="26" l="1"/>
  <c r="J12" i="26"/>
  <c r="G59" i="26"/>
  <c r="G157" i="26" s="1"/>
  <c r="I59" i="26"/>
  <c r="I157" i="26" s="1"/>
  <c r="J35" i="26"/>
  <c r="J39" i="26"/>
  <c r="J41" i="26"/>
  <c r="J43" i="26"/>
  <c r="J45" i="26"/>
  <c r="J47" i="26"/>
  <c r="J49" i="26"/>
  <c r="J51" i="26"/>
  <c r="J53" i="26"/>
  <c r="J55" i="26"/>
  <c r="J57" i="26"/>
  <c r="F59" i="26"/>
  <c r="F157" i="26" s="1"/>
  <c r="H59" i="26"/>
  <c r="H157" i="26" s="1"/>
  <c r="J19" i="26"/>
  <c r="J59" i="26" l="1"/>
  <c r="J157" i="26" s="1"/>
</calcChain>
</file>

<file path=xl/sharedStrings.xml><?xml version="1.0" encoding="utf-8"?>
<sst xmlns="http://schemas.openxmlformats.org/spreadsheetml/2006/main" count="5981" uniqueCount="1770">
  <si>
    <t>№ п/п</t>
  </si>
  <si>
    <t>Наименование товара</t>
  </si>
  <si>
    <t>Количество</t>
  </si>
  <si>
    <t>Общая стоимость</t>
  </si>
  <si>
    <t>Примечание</t>
  </si>
  <si>
    <t>Ед. измерения</t>
  </si>
  <si>
    <t>Валюта</t>
  </si>
  <si>
    <t>Код ТН ВЭД</t>
  </si>
  <si>
    <t>1.</t>
  </si>
  <si>
    <t>2.</t>
  </si>
  <si>
    <t>3.</t>
  </si>
  <si>
    <t>…</t>
  </si>
  <si>
    <t>АО "Узнефтегазмаш"</t>
  </si>
  <si>
    <t>1.1.</t>
  </si>
  <si>
    <t>1.2.</t>
  </si>
  <si>
    <t>АО «Завод Нефтегазового и Химического Машиностроения»</t>
  </si>
  <si>
    <t>2.2.</t>
  </si>
  <si>
    <t>2.1.</t>
  </si>
  <si>
    <t>АО «Кокандский механический завод»</t>
  </si>
  <si>
    <t>3.1.</t>
  </si>
  <si>
    <t>3.2.</t>
  </si>
  <si>
    <t>4.</t>
  </si>
  <si>
    <t xml:space="preserve">АО «Бухарский Ремонтно-Механический Завод» </t>
  </si>
  <si>
    <t>Источники финансирования</t>
  </si>
  <si>
    <t>Ориентировочная цена за единицу</t>
  </si>
  <si>
    <t>Наименование работ, услуг</t>
  </si>
  <si>
    <t>Срок выполнения работ, услуг</t>
  </si>
  <si>
    <t>Ориентировочная стоимость работ, услуг</t>
  </si>
  <si>
    <r>
      <rPr>
        <b/>
        <u/>
        <sz val="14"/>
        <color theme="1"/>
        <rFont val="Calibri"/>
        <family val="2"/>
        <charset val="204"/>
        <scheme val="minor"/>
      </rPr>
      <t>Работы и услуги,</t>
    </r>
    <r>
      <rPr>
        <b/>
        <sz val="14"/>
        <color theme="1"/>
        <rFont val="Calibri"/>
        <family val="2"/>
        <charset val="204"/>
        <scheme val="minor"/>
      </rPr>
      <t xml:space="preserve"> закупаемые в рамках реализации </t>
    </r>
    <r>
      <rPr>
        <b/>
        <u/>
        <sz val="14"/>
        <color theme="1"/>
        <rFont val="Calibri"/>
        <family val="2"/>
        <charset val="204"/>
        <scheme val="minor"/>
      </rPr>
      <t>государственных программ развития</t>
    </r>
    <r>
      <rPr>
        <b/>
        <sz val="14"/>
        <color theme="1"/>
        <rFont val="Calibri"/>
        <family val="2"/>
        <charset val="204"/>
        <scheme val="minor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№ЗРУ-472 "О государственных закупках", по АО «Узнефтегазмаш» на 2019 год.</t>
    </r>
  </si>
  <si>
    <r>
      <rPr>
        <b/>
        <u/>
        <sz val="14"/>
        <color theme="1"/>
        <rFont val="Calibri"/>
        <family val="2"/>
        <charset val="204"/>
        <scheme val="minor"/>
      </rPr>
      <t>Работы и услуги,</t>
    </r>
    <r>
      <rPr>
        <b/>
        <sz val="14"/>
        <color theme="1"/>
        <rFont val="Calibri"/>
        <family val="2"/>
        <charset val="204"/>
        <scheme val="minor"/>
      </rPr>
      <t xml:space="preserve"> закупаемые в соответствии с отдельным порядком, установленным постановлением Президента Республики Узбекистан от 22.01.2018г </t>
    </r>
    <r>
      <rPr>
        <b/>
        <u/>
        <sz val="14"/>
        <color theme="1"/>
        <rFont val="Calibri"/>
        <family val="2"/>
        <charset val="204"/>
        <scheme val="minor"/>
      </rPr>
      <t>№ПП-3487</t>
    </r>
    <r>
      <rPr>
        <b/>
        <sz val="14"/>
        <color theme="1"/>
        <rFont val="Calibri"/>
        <family val="2"/>
        <charset val="204"/>
        <scheme val="minor"/>
      </rPr>
      <t xml:space="preserve"> , по АО «Узнефтегазмаш» на 2019 год.</t>
    </r>
  </si>
  <si>
    <t>Основание для реализации проекта</t>
  </si>
  <si>
    <t>тн</t>
  </si>
  <si>
    <t>USD</t>
  </si>
  <si>
    <t>шт</t>
  </si>
  <si>
    <t>Сырье и материалы</t>
  </si>
  <si>
    <t>1.1</t>
  </si>
  <si>
    <t>1.2</t>
  </si>
  <si>
    <t>1.3</t>
  </si>
  <si>
    <t>1.4</t>
  </si>
  <si>
    <t>Рукав Р17</t>
  </si>
  <si>
    <t>Итого:</t>
  </si>
  <si>
    <t>Оборудование</t>
  </si>
  <si>
    <t>Комплектующие и запасные части:</t>
  </si>
  <si>
    <t>тн.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</si>
  <si>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</si>
  <si>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</si>
  <si>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</si>
  <si>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</si>
  <si>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</si>
  <si>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</si>
  <si>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</si>
  <si>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</si>
  <si>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</si>
  <si>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</si>
  <si>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</si>
  <si>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</si>
  <si>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</si>
  <si>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</si>
  <si>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</si>
  <si>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</si>
  <si>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</si>
  <si>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</si>
  <si>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</si>
  <si>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</si>
  <si>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</si>
  <si>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</si>
  <si>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</si>
  <si>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</si>
  <si>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</si>
  <si>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</si>
  <si>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</si>
  <si>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</si>
  <si>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</si>
  <si>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</si>
  <si>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</si>
  <si>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</si>
  <si>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</si>
  <si>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</si>
  <si>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</si>
  <si>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</si>
  <si>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</si>
  <si>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</si>
  <si>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</si>
  <si>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</si>
  <si>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</si>
  <si>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</si>
  <si>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</si>
  <si>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</si>
  <si>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</si>
  <si>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</si>
  <si>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</si>
  <si>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</si>
  <si>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</si>
  <si>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</si>
  <si>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</si>
  <si>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</si>
  <si>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</si>
  <si>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</si>
  <si>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ИТОГО: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</si>
  <si>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</si>
  <si>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</si>
  <si>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</si>
  <si>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</si>
  <si>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</si>
  <si>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</si>
  <si>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</si>
  <si>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</si>
  <si>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</si>
  <si>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</si>
  <si>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</si>
  <si>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</si>
  <si>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</si>
  <si>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</si>
  <si>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</si>
  <si>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</si>
  <si>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</si>
  <si>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</si>
  <si>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</si>
  <si>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</si>
  <si>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</si>
  <si>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</si>
  <si>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</si>
  <si>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</si>
  <si>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</si>
  <si>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</si>
  <si>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</si>
  <si>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шт.</t>
  </si>
  <si>
    <t>м2</t>
  </si>
  <si>
    <t>Извещатель пожарный ИПЛ</t>
  </si>
  <si>
    <t>комп</t>
  </si>
  <si>
    <t>кг</t>
  </si>
  <si>
    <t>Текстолит 15 мм</t>
  </si>
  <si>
    <t>Полиамидная лента с липким слоем ПМ(л) Н/С  0,045х10 мм</t>
  </si>
  <si>
    <t>м</t>
  </si>
  <si>
    <t>Слюдопласт коллекторный КИФЭ-Н-А</t>
  </si>
  <si>
    <t>Теонофлекс-939   0,15-0,17 мм</t>
  </si>
  <si>
    <t>Компаунд КП-303Н вязкости В и Б</t>
  </si>
  <si>
    <t>Покровная эмаль политерм 943</t>
  </si>
  <si>
    <t>Кабель КПСРВМ 37х1,5</t>
  </si>
  <si>
    <t>Стеклолента липкая ЛСКЛ-155</t>
  </si>
  <si>
    <t>Пленкостеклоткань ГТП-2 ПЛ 0,17 (Изофлекс 191)</t>
  </si>
  <si>
    <t>Плёнка полиамидная ПМА 0,04х20</t>
  </si>
  <si>
    <t>Плёнка полиэтилентерефтолатная ПЭТФ 0,02х20 (лавсановая)</t>
  </si>
  <si>
    <t>Стеклолакоткань ЛСК 155/180 0,15</t>
  </si>
  <si>
    <t>Стеклолакоткань ЛСЭ 105/130 0,17х25 мм</t>
  </si>
  <si>
    <t>Стекломиколента ЛМКТТ-0,13х30</t>
  </si>
  <si>
    <t>Стеклоткань электроизоляционная Э3-200 0,2х1000</t>
  </si>
  <si>
    <t>Стеклоткань электроизоляционная Э(с)4-40 0,04х1000</t>
  </si>
  <si>
    <t>Стеклолакоткань ПСС ИФ 1ЭП 0,1х100</t>
  </si>
  <si>
    <t>Стеклоткань Т-13 0,27х900</t>
  </si>
  <si>
    <t>Стеклослюдопласт ГИП-Т-ЛСП(в) 0,43</t>
  </si>
  <si>
    <t>Стекломиканит ГФК-ТТ 0,5</t>
  </si>
  <si>
    <t>Электронит 0,5</t>
  </si>
  <si>
    <t>Провод ПЭТВСД 1,7х 6,3</t>
  </si>
  <si>
    <t>Провод ПЭТВСД 1,7х 5,0</t>
  </si>
  <si>
    <t>Невулканизованные резиновые смеси</t>
  </si>
  <si>
    <t>руб</t>
  </si>
  <si>
    <t>Жгут уплотнительный 51-Г-27</t>
  </si>
  <si>
    <t>Стекло органическое АО-120 4-12мм</t>
  </si>
  <si>
    <t>Дюритовый рукав 40У</t>
  </si>
  <si>
    <t>Рукав с нитяной оплеткой 2У</t>
  </si>
  <si>
    <t>Ткань АХКР</t>
  </si>
  <si>
    <t>Клей 4НБ-УВ</t>
  </si>
  <si>
    <t>Клей 88НП</t>
  </si>
  <si>
    <t>Подшипник НУШС 15Ю1Т</t>
  </si>
  <si>
    <t>Подшипник 3914018 ЕТУ 100/5</t>
  </si>
  <si>
    <t>Подшипник 914800 К  ЕТУ 100/5</t>
  </si>
  <si>
    <t>Препрег КМКС 2.120.Т10.55</t>
  </si>
  <si>
    <t>Пленка НПА-ТС (57075)</t>
  </si>
  <si>
    <t>Лакоткань Ф4Д-Э007А</t>
  </si>
  <si>
    <t>Резиновая смесь ТС 3508 Н4НТА</t>
  </si>
  <si>
    <t>Смола К-153</t>
  </si>
  <si>
    <t>Отведитель ПЭПА</t>
  </si>
  <si>
    <t>Полиэтиленгликоль-115</t>
  </si>
  <si>
    <t xml:space="preserve">Стеклоткань Т-13 </t>
  </si>
  <si>
    <t>п.м</t>
  </si>
  <si>
    <t>Стеклоткань Э1/1-100</t>
  </si>
  <si>
    <t xml:space="preserve">Пленка радиографическая РТ-К 30х40см/75 листов  </t>
  </si>
  <si>
    <t>Паста ВИАМ-3</t>
  </si>
  <si>
    <t>Штамповка ШТ-729 Г</t>
  </si>
  <si>
    <t>Поковка ПАС-001</t>
  </si>
  <si>
    <t>Поковка ПАС-002</t>
  </si>
  <si>
    <t>Поковка ПАС-003</t>
  </si>
  <si>
    <t>Поковка П-146</t>
  </si>
  <si>
    <t>Поковка П-143</t>
  </si>
  <si>
    <t>Поковка П-142</t>
  </si>
  <si>
    <t>Поковка П-145</t>
  </si>
  <si>
    <t>Плетенная ткань из коррозионностокой стали (нерж) (сетка проволочная тканая с квадратными ячейками)</t>
  </si>
  <si>
    <t>Профили алюминиевые, полые</t>
  </si>
  <si>
    <t>Профили и панели алюминиевые</t>
  </si>
  <si>
    <t>Прутки алюминиевые</t>
  </si>
  <si>
    <t>Алюминиевые листы толщиной менее 3 мм</t>
  </si>
  <si>
    <t>Алюминиевые листы толщиной неменее 3 мм но менее 6мм</t>
  </si>
  <si>
    <t xml:space="preserve">Алюминиевые листы толщиной неменее 6 мм </t>
  </si>
  <si>
    <t>Углеткань 1903006</t>
  </si>
  <si>
    <t>Евро</t>
  </si>
  <si>
    <t>Углеткань 190235-150-6</t>
  </si>
  <si>
    <t>Чулок карбоновый 2020508</t>
  </si>
  <si>
    <t>Чулок карбоновый 2021008</t>
  </si>
  <si>
    <t>Чулок карбоновый 2021058</t>
  </si>
  <si>
    <t>Термоусаживающаяся трубка 3904346</t>
  </si>
  <si>
    <t>Термоусаживающаяся трубка 3904356</t>
  </si>
  <si>
    <t>Термоусаживающаяся трубка 3904306</t>
  </si>
  <si>
    <t>Термоусаживающаяся трубка 3904316</t>
  </si>
  <si>
    <t>Труба углепластиковая 740605-45-1</t>
  </si>
  <si>
    <t>Труба углепластиковая 7408071</t>
  </si>
  <si>
    <t>Труба углепластиковая 7410081</t>
  </si>
  <si>
    <t>Труба углепластиковая 741201001</t>
  </si>
  <si>
    <t>Труба углепластиковая 741301101</t>
  </si>
  <si>
    <t>Труба углепластиковая 7414121</t>
  </si>
  <si>
    <t>Труба углепластиковая 7416141</t>
  </si>
  <si>
    <t>Труба углепластиковая 7416133</t>
  </si>
  <si>
    <t>Труба углепластиковая 7418161</t>
  </si>
  <si>
    <t>Труба углепластиковая 7422202</t>
  </si>
  <si>
    <t>Труба углепластиковая 7425243</t>
  </si>
  <si>
    <t>Ткань арамидная (кевлар) 191996</t>
  </si>
  <si>
    <t>Tкань арамиднная (кевлар) 1902006</t>
  </si>
  <si>
    <t>Стеклоткань легкая 190100-127-9</t>
  </si>
  <si>
    <t>Стеклоткань легкая 190105-127-8</t>
  </si>
  <si>
    <t>Эпоксидная смола L20 для выклейки 1121153</t>
  </si>
  <si>
    <t>Отвердитель EPH161 для смолы L20 1121252</t>
  </si>
  <si>
    <t>Пенопласт полиметакриламидный S=1мм, Т=1мм  5331-125-063-010</t>
  </si>
  <si>
    <t>Пенопласт полиметакриламидный S=1мм, Т=2мм  5331-125-063-020</t>
  </si>
  <si>
    <t>Пенопласт PVC 520906010-2</t>
  </si>
  <si>
    <t>Фиксатор для композита 1591032</t>
  </si>
  <si>
    <t>Клей цианоакрилатный низкой вязкости 150130-X1-F</t>
  </si>
  <si>
    <t>Клей цианоакрилатный средней вязкости 150130-X2-F</t>
  </si>
  <si>
    <t>Клей цианоакрилатный высокой вязкости 150130-X3-F</t>
  </si>
  <si>
    <t>Клей на полиолефиновой основе  1551470</t>
  </si>
  <si>
    <t>Гелькоат для деталей, бесцветный 1201352</t>
  </si>
  <si>
    <t>Отвердитель для гелькоата 1121251</t>
  </si>
  <si>
    <t>Загуститель для смолы эпоксидной 2101204</t>
  </si>
  <si>
    <t>Пигмент серый 1321252</t>
  </si>
  <si>
    <t>Разделительный состав аэрозольный 1651051</t>
  </si>
  <si>
    <t>Разделительный состав консистентный 1651301</t>
  </si>
  <si>
    <t>Разделительный состав 1651064</t>
  </si>
  <si>
    <t>Разделительный состав 1651153</t>
  </si>
  <si>
    <t>Разделительный состав 1651103</t>
  </si>
  <si>
    <t>Губка для нанесения разделительного состава 3351504</t>
  </si>
  <si>
    <t>Майлар 3904037</t>
  </si>
  <si>
    <t>Пленка для вакуумных мешков 390175-200-8</t>
  </si>
  <si>
    <t>Эластичная пленка для вакуумных мешков 3901766</t>
  </si>
  <si>
    <t>Вакуумный мешок 3901605</t>
  </si>
  <si>
    <t>Жертвенный слой 190181-150-7</t>
  </si>
  <si>
    <t>Дышащий слой 3901807</t>
  </si>
  <si>
    <t>Перфорированная пленка 390190-145-8</t>
  </si>
  <si>
    <t>Герметизирующая лента 3901868</t>
  </si>
  <si>
    <t>Разделительная пленка 3901868</t>
  </si>
  <si>
    <t>Смола эпоксидная для матриц 1001352</t>
  </si>
  <si>
    <t>Отвердитель для смолы 1121252</t>
  </si>
  <si>
    <t>Двухкомпонентная полиуретановая пена 1700903</t>
  </si>
  <si>
    <t>Гелькоат для матриц (черный) 1151602</t>
  </si>
  <si>
    <t>Отвердитель для гелькоата 1151624</t>
  </si>
  <si>
    <t>Пигмент синий 1321102</t>
  </si>
  <si>
    <t>Наполнитель для матричных форм 2101326</t>
  </si>
  <si>
    <t>Рубленое стекловолокно 2101003</t>
  </si>
  <si>
    <t>Стекломат 1901745</t>
  </si>
  <si>
    <t>Измельченная Х/Б ткань 2101153</t>
  </si>
  <si>
    <t>Модельный компаунд 3101002</t>
  </si>
  <si>
    <t>Полировальная паста 3151032</t>
  </si>
  <si>
    <t>Пластиковые клинья для разжимания матриц 3271053</t>
  </si>
  <si>
    <t>Направляющие конуса 3051152</t>
  </si>
  <si>
    <t>Резьбовые вставки 3051362</t>
  </si>
  <si>
    <t>Гладкие вставки 3051372</t>
  </si>
  <si>
    <t>Винты соединительные 3051382</t>
  </si>
  <si>
    <t>Радиусные шпатели 3102003</t>
  </si>
  <si>
    <t>Роликовый нож 3651351</t>
  </si>
  <si>
    <t>Заcпасные лезвия для роликового ножа 3651352</t>
  </si>
  <si>
    <t>Эластичный шпатель 3503002</t>
  </si>
  <si>
    <t>Полировальная насадка 3151250</t>
  </si>
  <si>
    <t>Весы электронные 3903021</t>
  </si>
  <si>
    <t>Комбинированный инфузионный слой 3903427</t>
  </si>
  <si>
    <t>Эвакуационная линия 3901123</t>
  </si>
  <si>
    <t>Линия подвода смолы 3902235</t>
  </si>
  <si>
    <t>Штуцер для подвода смолы 3902251</t>
  </si>
  <si>
    <t>Вакуумный насос 3901022-S</t>
  </si>
  <si>
    <t>Мембрана для вакуумного насоса 3901012-M</t>
  </si>
  <si>
    <t>Вакуумный шланг 3901106</t>
  </si>
  <si>
    <t>Вакуумный штуцер 3901571</t>
  </si>
  <si>
    <t>Десикатор 390104-250-1</t>
  </si>
  <si>
    <t>Адаптер для десикатора 390104-RS</t>
  </si>
  <si>
    <t>Перфорированная пластина для десикатора 390104-250-2</t>
  </si>
  <si>
    <t>Фильтр воздушный 3901081</t>
  </si>
  <si>
    <t>Вакуумметр 3901301</t>
  </si>
  <si>
    <t>Тройник для вакуумметра 3901151</t>
  </si>
  <si>
    <t>Резьбовая втулка для вакуумметра 3901201</t>
  </si>
  <si>
    <t>Зажим для шланга 3901522</t>
  </si>
  <si>
    <t>Соединитель для вакуумного шланга 3901501</t>
  </si>
  <si>
    <t>Y - соединитель вакуумного шланга 3901351</t>
  </si>
  <si>
    <t>T - соединитель вакуумного шланга 3901401</t>
  </si>
  <si>
    <t>Респиратор со сменными картриджами 3721101</t>
  </si>
  <si>
    <t>Фильтры для респиратора 3721151</t>
  </si>
  <si>
    <t xml:space="preserve">Автомат. выкл. </t>
  </si>
  <si>
    <t>Амперметр 150-0-150А М42300</t>
  </si>
  <si>
    <t>Вольтметр 0-1000В М42300</t>
  </si>
  <si>
    <t>Вольтметр 0-150В М42300</t>
  </si>
  <si>
    <r>
      <t>Манометр 10 кгс/см</t>
    </r>
    <r>
      <rPr>
        <vertAlign val="superscript"/>
        <sz val="12"/>
        <rFont val="Arial"/>
        <family val="2"/>
        <charset val="204"/>
      </rPr>
      <t>2</t>
    </r>
    <r>
      <rPr>
        <sz val="12"/>
        <rFont val="Arial"/>
        <family val="2"/>
        <charset val="204"/>
      </rPr>
      <t xml:space="preserve"> МП100х10х1,5</t>
    </r>
  </si>
  <si>
    <r>
      <t>Манометр 16 кгс/см</t>
    </r>
    <r>
      <rPr>
        <vertAlign val="superscript"/>
        <sz val="12"/>
        <rFont val="Arial"/>
        <family val="2"/>
        <charset val="204"/>
      </rPr>
      <t>2</t>
    </r>
    <r>
      <rPr>
        <sz val="12"/>
        <rFont val="Arial"/>
        <family val="2"/>
        <charset val="204"/>
      </rPr>
      <t xml:space="preserve"> МП100х16х1,5</t>
    </r>
  </si>
  <si>
    <t>Вольфрамовый электрод</t>
  </si>
  <si>
    <t>Рукав Р17 резиновый</t>
  </si>
  <si>
    <t xml:space="preserve">Рукав соединительный </t>
  </si>
  <si>
    <t>Светильник СОЛ-1 75В</t>
  </si>
  <si>
    <t xml:space="preserve">Элемент фильтрующий </t>
  </si>
  <si>
    <t>Лампа С110-60</t>
  </si>
  <si>
    <t>Лампа Ж110-60</t>
  </si>
  <si>
    <t>Лампа КГМ110-600</t>
  </si>
  <si>
    <t>Лампа РН60-4,8</t>
  </si>
  <si>
    <t xml:space="preserve">Рукав соединителый </t>
  </si>
  <si>
    <t>Лампа Ж54-40</t>
  </si>
  <si>
    <t xml:space="preserve">Угольная ставка </t>
  </si>
  <si>
    <t>Рукав ТЦ</t>
  </si>
  <si>
    <t>Кабель БПВЛ Ø 16мм²</t>
  </si>
  <si>
    <t xml:space="preserve">Картон электроизоляционный ЭВ Т=0,3 мм </t>
  </si>
  <si>
    <t>Картон электроизоляционный ЭВ Т=0,5 мм</t>
  </si>
  <si>
    <t>Поли эфиримидни лок ПЭ 955</t>
  </si>
  <si>
    <t>Полиамидная плёнка П-ПМ/180/КО-  Ф-0,04</t>
  </si>
  <si>
    <t>Припой оловянно-свинцовый ПОССу-40</t>
  </si>
  <si>
    <t>Припой оловянно-свинцовый ПОССу-61</t>
  </si>
  <si>
    <t>Припой ПОС-30</t>
  </si>
  <si>
    <t>Провод РКГМ 16мм²</t>
  </si>
  <si>
    <t>Стеклотекстолит СТЭФ, СТЭФ-1     0,5 мм</t>
  </si>
  <si>
    <t>Стеклотекстолит СТЭФ, СТЭФ-1     5 мм</t>
  </si>
  <si>
    <t>Стеклотекстолит СТЭФ, СТЭФ-1     6 мм</t>
  </si>
  <si>
    <t>Стеклотекстолит СТЭФ-1  1мм</t>
  </si>
  <si>
    <t>Стеклотекстолит СТЭФ-У 0,35 мм</t>
  </si>
  <si>
    <t>Текстолит 10</t>
  </si>
  <si>
    <t>труба  18х5   ст3</t>
  </si>
  <si>
    <t>Труба 10 х 1,5</t>
  </si>
  <si>
    <t>Труба Ø 25</t>
  </si>
  <si>
    <t>Труба Ø15</t>
  </si>
  <si>
    <t>Труба Ø25мм</t>
  </si>
  <si>
    <t>Труба Ø27</t>
  </si>
  <si>
    <t>Труба Ø32</t>
  </si>
  <si>
    <t>Труба Ø42</t>
  </si>
  <si>
    <t>Труба Ø50мм</t>
  </si>
  <si>
    <t>Труба Ø90мм</t>
  </si>
  <si>
    <t>Труба медная Ø12</t>
  </si>
  <si>
    <t>Труба медная Ø6</t>
  </si>
  <si>
    <t>Труба медная Ø8</t>
  </si>
  <si>
    <t>Труба ф28,1 мм тонкостенная</t>
  </si>
  <si>
    <t>Уголок 25х25х3</t>
  </si>
  <si>
    <t>Уголок 45х45х5мм</t>
  </si>
  <si>
    <t>Уголок 50х50х5мм</t>
  </si>
  <si>
    <t>Уголок 63х63х5мм</t>
  </si>
  <si>
    <t>Уголок 75х75х4</t>
  </si>
  <si>
    <t>Чашечный резец</t>
  </si>
  <si>
    <t>швеллер 10</t>
  </si>
  <si>
    <t>Швеллер 14-16</t>
  </si>
  <si>
    <t>швеллер 24</t>
  </si>
  <si>
    <t>Швеллер №10</t>
  </si>
  <si>
    <t>Швеллер №8</t>
  </si>
  <si>
    <t>Шестигранник 12,14,17,19,22,27,30</t>
  </si>
  <si>
    <t>Шестигранник 14-41</t>
  </si>
  <si>
    <r>
      <t>м</t>
    </r>
    <r>
      <rPr>
        <vertAlign val="superscript"/>
        <sz val="12"/>
        <rFont val="Arial"/>
        <family val="2"/>
        <charset val="204"/>
      </rPr>
      <t>2</t>
    </r>
  </si>
  <si>
    <t>М</t>
  </si>
  <si>
    <t> 6814100000</t>
  </si>
  <si>
    <t>УП " Узтемирйулмаштаъмир"</t>
  </si>
  <si>
    <t>Автосцепка в сборе СА-3 ГОСТ 3475-81</t>
  </si>
  <si>
    <t>Аккумуляторные батареи щелочные 40 FL 350 Р (86 штук на 1 вагон  с перемычками длинные в кол-ве 36шт и с перемычками малыми в кол-ве 42шт)</t>
  </si>
  <si>
    <t>Воздухораспределитель пассажирского типа  242-1-01</t>
  </si>
  <si>
    <t> шт.</t>
  </si>
  <si>
    <t>Выпускной клапан усл №4315</t>
  </si>
  <si>
    <t>Генератор 2ГВ.13.У1 35кВт линейное напряжение 116/92В, 750-3450 об/мин</t>
  </si>
  <si>
    <t>Гидравлические гасители колебаний ОКВЭЙ  УГ 190.100.100</t>
  </si>
  <si>
    <t>Двухшарнирный карданный вал 4696-63 02/02 (большой производство Германия)</t>
  </si>
  <si>
    <t>Межвагонное соединение МВС Э 018 95 мм2 длина 4,25м в сборе</t>
  </si>
  <si>
    <t>Стальной лист нержавеющая толщиной 2 мм пищевой марка стали 12Х18Н10Т   ГОСТ 5582-75</t>
  </si>
  <si>
    <t>7219240009   7219230009  7219229000</t>
  </si>
  <si>
    <t>Ось редукторная РУ-1Ш  875.16.002 (ГОСТ 22780-93)</t>
  </si>
  <si>
    <t>Ось РУ1Ш</t>
  </si>
  <si>
    <t>Подшипник 30-232726Е2М (роликовый-цилиндрический);</t>
  </si>
  <si>
    <t>Подшипник 30-42726 Е2М,  (роликовый-цилиндрический);</t>
  </si>
  <si>
    <t>Преобразователь 6-7 кВт для собственных нужд (220V) IP20</t>
  </si>
  <si>
    <t>Прокат стальной круглый СТ 55С2 пружинный Ø40мм L-6240мм  ГОСТ14959-79</t>
  </si>
  <si>
    <t>Прокат стальной круглый СТ 55С2 пружинный Ø20мм L-5800мм  ГОСТ14959-79</t>
  </si>
  <si>
    <t>Прокат стальной круглый СТ 55С2 пружинный Ø30мм L-5900мм  ГОСТ14959-79</t>
  </si>
  <si>
    <t>Прокат стальной круглый СТ 55С2 пружинный Ø20мм L-4100мм  ГОСТ14959-79</t>
  </si>
  <si>
    <t>Прокат стальной круглый СТ 55С2 пружинный Ø16мм L-2700мм  ГОСТ14959-80</t>
  </si>
  <si>
    <t>Прокат стальной круглый СТ 55С2 пружинный Ø36мм L-4200мм  ГОСТ14959-79</t>
  </si>
  <si>
    <t>Разобщительный кран усл №4308</t>
  </si>
  <si>
    <t>Регулятор тормозных рычажных передач РТРП 675 МП</t>
  </si>
  <si>
    <t>Редуктор ДМИ-44.00.000</t>
  </si>
  <si>
    <t>Соединительная рукава 369А в сборе</t>
  </si>
  <si>
    <t xml:space="preserve">Сталь  листовая  оцинкованная ГОСТ 14918-80 толщ. 0,4-0,55 мм                                                                                                                                                  </t>
  </si>
  <si>
    <t>Стальной лист  2 мм ст3 ГОСТ 19904-90</t>
  </si>
  <si>
    <t>Стальной лист  3 мм ст3 ГОСТ 19904-90</t>
  </si>
  <si>
    <t>Термодатчик СКНБ в комплекте 393 ТУ 24.05.158-88  L=750 мм</t>
  </si>
  <si>
    <t>Тормозной цилиндр ТЦ-501Б</t>
  </si>
  <si>
    <t>Прокладка 305-186  для воздухораспределителя</t>
  </si>
  <si>
    <t xml:space="preserve">Прокладка 216-1496 </t>
  </si>
  <si>
    <t xml:space="preserve">Прокладка  216-1916А  </t>
  </si>
  <si>
    <t>Прокладка 305-102  для электровоздухораспределителя</t>
  </si>
  <si>
    <t>ТЭН 300G 13/0,25 T 135    681817.205-00</t>
  </si>
  <si>
    <t>ТЭН 500G 13/0,5 T 135      681817.206</t>
  </si>
  <si>
    <t>Фанера толщ. 10 мм  ГОСТ 3916.1-96</t>
  </si>
  <si>
    <t>м ³</t>
  </si>
  <si>
    <t>Фанера толщ. 20 мм  ГОСТ 3916.1-96</t>
  </si>
  <si>
    <t>Фанера толщ. 6 мм   ГОСТ 3916.1-96</t>
  </si>
  <si>
    <t>Фанера толщ. 8 мм   ГОСТ 3916.1-96</t>
  </si>
  <si>
    <t>Циркуляционный насос 110В  ЭЦН-04-40-110</t>
  </si>
  <si>
    <t>Электровоздухораспределитель 305.000  в комплекте дифференциальным клапаном</t>
  </si>
  <si>
    <t>Блок (пульт управления) БРЧ для ЦМО</t>
  </si>
  <si>
    <t xml:space="preserve"> шт</t>
  </si>
  <si>
    <t>Блок (пульт управления) БУЗ для ЦМО</t>
  </si>
  <si>
    <t>Блок (пульт управления) БУЭК</t>
  </si>
  <si>
    <t>Блок (пульт управления) МГ</t>
  </si>
  <si>
    <t>Блок (пульт управления) МЗ</t>
  </si>
  <si>
    <t>Блок (пульт управления)  МП</t>
  </si>
  <si>
    <t>Блок (пульт управления) ОСН</t>
  </si>
  <si>
    <t>Блок (пульт управления) РНГ для ЦМО</t>
  </si>
  <si>
    <t>Главный пакетник тип TGL35794 500B 127A</t>
  </si>
  <si>
    <t>Диоды ВЛ-200</t>
  </si>
  <si>
    <t>Поршень компрессора МАБ 2  Ø 79,94</t>
  </si>
  <si>
    <t>Карданный вал ТРКП с болтовым креплением</t>
  </si>
  <si>
    <t xml:space="preserve">Коленчатый вал компрессора МАВ 2  </t>
  </si>
  <si>
    <t>Колесо зубчатое АВР1.00.00.003 (ДМИ редуктор)</t>
  </si>
  <si>
    <t>Компрессор МАБ-2 в сборе (комплект)</t>
  </si>
  <si>
    <t>Компрессор VSK</t>
  </si>
  <si>
    <t>Контактор 2КМ-002 для ЦМО</t>
  </si>
  <si>
    <t>Контактор 2КМ-005 для ЦМО</t>
  </si>
  <si>
    <t>Контактор VG-16 для ЦМК</t>
  </si>
  <si>
    <t>Контактор VG-40 для ЦМК</t>
  </si>
  <si>
    <t>Контактор КМ-12А.1 для ЦМО</t>
  </si>
  <si>
    <t>Малый блок в сборе,со шлицев. вал. ДМИ-44.00.000СБ (ДМИ-редуктор)</t>
  </si>
  <si>
    <t>Монитор тип TPC-1270HC1BE</t>
  </si>
  <si>
    <t>Пазовое кольцо УТВ - 101</t>
  </si>
  <si>
    <t>Пакетный переключатель 16А 2А2</t>
  </si>
  <si>
    <t>Подшипник 32044</t>
  </si>
  <si>
    <t xml:space="preserve">Позиция (Ящик ПЧ) VT1,VT2,VT3-IGBT модуль SKM 145GB 128DN                  </t>
  </si>
  <si>
    <t xml:space="preserve">Позиция (Ящик ПЧ) VT4,VT5,VT6-IGBT модуль SKM 75GB 128DN                  </t>
  </si>
  <si>
    <t xml:space="preserve">Позиция (Ящик ПЧ) А10–Драйвер ДТИ-6/12 СМПК.468741.001            </t>
  </si>
  <si>
    <t>Позиция (Ящик ПЧ) А11–Плата резисторов блока защиты СМПК.468355.002</t>
  </si>
  <si>
    <t>Позиция (Ящик ПЧ) А12–Плата резисторов пуска СМПК.468355.003-01</t>
  </si>
  <si>
    <t xml:space="preserve">Позиция (Ящик ПЧ) А13–Система управления инвертором                                                                                                                                                                                                                      </t>
  </si>
  <si>
    <t xml:space="preserve">Позиция (Ящик ПЧ) А17–Система управления ППН СМПК.468332.001                   </t>
  </si>
  <si>
    <t xml:space="preserve">Позиция (Ящик ПЧ) А18–Блок защиты СМПК.468243.000-03                                      </t>
  </si>
  <si>
    <t xml:space="preserve">Позиция (Ящик ПЧ)А19–Блок датчиков  тока СМПК.411133.000                               </t>
  </si>
  <si>
    <t>Позиция (Ящик ПЧ)А1–Система управления инвертором СМПК. 468332.034-01 </t>
  </si>
  <si>
    <t xml:space="preserve">Позиция (Ящик ПЧ) А20–Плата распределительная СМПК. 687229.007                    </t>
  </si>
  <si>
    <t xml:space="preserve">Позиция (Ящик ПЧ) А22–Блок коммутации 2-го канала СМПК.685184.000              </t>
  </si>
  <si>
    <t xml:space="preserve">Позиция (Ящик ПЧ) А2–Блок инвертор ЭСЭ0110.00.00.000-03                                </t>
  </si>
  <si>
    <t>Позиция (Ящик ПЧ) А3,А4,А5–Драйвер ДТИ-1/12 СМПК.468741.002</t>
  </si>
  <si>
    <t xml:space="preserve">Позиция (Ящик ПЧ) А7–Датчик температуры СМПК.468189.000                             </t>
  </si>
  <si>
    <t xml:space="preserve">Позиция (Ящик ПЧ) А9–Вторичный источник питания СМПК. 436634.004            </t>
  </si>
  <si>
    <t>Терморегулирующий вентиль ТРВ ЦМК</t>
  </si>
  <si>
    <t>Цельнокатонное колесо  ГОСТ 10791-2011</t>
  </si>
  <si>
    <t>Эластичная муфта МППГ-0,2 ТУ 3182-005-12284343-2010</t>
  </si>
  <si>
    <t xml:space="preserve"> АО "Toshkent yo`lovchi vagonlarini qurish va ta’mirlash zavodi"</t>
  </si>
  <si>
    <t>Бетон B20 М250</t>
  </si>
  <si>
    <t>м3</t>
  </si>
  <si>
    <t>Бетон М350</t>
  </si>
  <si>
    <t>Бетон М400</t>
  </si>
  <si>
    <t>Бетон М450</t>
  </si>
  <si>
    <t>Листовая сталь 10 мм</t>
  </si>
  <si>
    <t>Листовая сталь 20 мм</t>
  </si>
  <si>
    <t>Высокопрочка</t>
  </si>
  <si>
    <t>Труба Ø=1420 х 12</t>
  </si>
  <si>
    <t>СМР (Асфальтирование покрытия)</t>
  </si>
  <si>
    <t>Листвой прокаты (толш. от 4мм до 45мм)</t>
  </si>
  <si>
    <t>Лифты и эскалаторы</t>
  </si>
  <si>
    <t>комплект</t>
  </si>
  <si>
    <t xml:space="preserve">"Утверждаю"
 Главный менеджер-главный инженер   АО «Узбекистон темир йуллари»
_______________________Х.Н. Хасилов   "____________" _________________2018 г
</t>
  </si>
  <si>
    <t>Оказание инжиниринговых услуг (БК АСОУП, ПРОБЕК в КМ, ОКПВ, АБД ПВ, КМД, ВМД, АСОУП КТС, ДУ-10.10А, ОППВ, АРХИВ АРМ СПД АБДПК-Д, СВЗ АСОП)</t>
  </si>
  <si>
    <t>рос.рубль</t>
  </si>
  <si>
    <t>Сопровождение програмного обеспечения АСУ Экспресс-3</t>
  </si>
  <si>
    <t>Информационные услуги для использования в управлении перевозочным процессом на АО УТЙ</t>
  </si>
  <si>
    <t>Оказание услуг по сопровождению эксплуатируемых информационных систем, в т.ч. ЕК ИОДВ, АКФО, АСУ ТехПД</t>
  </si>
  <si>
    <t>Оказание инжиниринговых услуг по внедрению в АСУ «Экспресс-3» программного обеспечения по учету денежных средств за электронный билет на момент его оформления и возврату электронного билета на информационном ресурсе в режиме реального времени, модернизации комплекса программно-технических средств «Специализированная система предоставления доступа в АСУ «Экспресс</t>
  </si>
  <si>
    <t>доллар США</t>
  </si>
  <si>
    <t>Оказание инжиниринговых услуг по настройке в АСУ «Экспресс-3» модулей взаимодействия по обмену данными с билетно-кассовыми терминалами и единой автоматизированной системой контроля доступа пассажиров.</t>
  </si>
  <si>
    <t>Разпработка клиентоориентированных информационных технологий на базе внедрения автоматизированной системы управления грузовой и коммерческой работы</t>
  </si>
  <si>
    <t>Внедрение автоматизированной системы управления эксплуатационными процессами на станциях</t>
  </si>
  <si>
    <t>Москва РФ</t>
  </si>
  <si>
    <t>м.</t>
  </si>
  <si>
    <t>Управление организации перевозок; </t>
  </si>
  <si>
    <t>Управление логистики, грузовой и коммерческой работы; </t>
  </si>
  <si>
    <t>АО «Ўзтемирйулконтейнер»; </t>
  </si>
  <si>
    <t>Управление вагонного хозяйства; </t>
  </si>
  <si>
    <t>Управление по эксплуатации локомотивов; </t>
  </si>
  <si>
    <t>Управление путевого хозяйства; </t>
  </si>
  <si>
    <t>Управление сигнализации и связи; </t>
  </si>
  <si>
    <t>Управление электроснабжение; </t>
  </si>
  <si>
    <t>Управление охраны труда, технической и промышленной безопасности; </t>
  </si>
  <si>
    <t>Управление экономического анализа и прогнозирования; </t>
  </si>
  <si>
    <t>Управление финансов и бухгалтерского учета; </t>
  </si>
  <si>
    <t>Управление статистики и учета; </t>
  </si>
  <si>
    <t>Управление персоналом и подготовки кадров;   </t>
  </si>
  <si>
    <t>Управление военизированной охраны; </t>
  </si>
  <si>
    <t>Управление технического,  технологического контроля. </t>
  </si>
  <si>
    <t>Врачебная служба</t>
  </si>
  <si>
    <t>Трест УП "Куприккурилиш"</t>
  </si>
  <si>
    <r>
      <rPr>
        <b/>
        <u/>
        <sz val="14"/>
        <color theme="1"/>
        <rFont val="Calibri"/>
        <family val="2"/>
        <charset val="204"/>
        <scheme val="minor"/>
      </rPr>
      <t>Работы и услуги,</t>
    </r>
    <r>
      <rPr>
        <b/>
        <sz val="14"/>
        <color theme="1"/>
        <rFont val="Calibri"/>
        <family val="2"/>
        <charset val="204"/>
        <scheme val="minor"/>
      </rPr>
      <t xml:space="preserve"> закупаемые в рамках реализации </t>
    </r>
    <r>
      <rPr>
        <b/>
        <u/>
        <sz val="14"/>
        <color theme="1"/>
        <rFont val="Calibri"/>
        <family val="2"/>
        <charset val="204"/>
        <scheme val="minor"/>
      </rPr>
      <t>государственных программ развития</t>
    </r>
    <r>
      <rPr>
        <b/>
        <sz val="14"/>
        <color theme="1"/>
        <rFont val="Calibri"/>
        <family val="2"/>
        <charset val="204"/>
        <scheme val="minor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№ЗРУ-472 "О государственных закупках", по АО "Узбекнефтегаз" на 2019 год.</t>
    </r>
  </si>
  <si>
    <t xml:space="preserve">Пояснения: 
1. Данная таблица формируется суммированием перечня работ и услуг закупаемых стратегическим закупщиком и его подведомственными предприятиями. 
2. Стоимость работ и услуг допускается устанавливать исходя из стоимости работ и услуг , принятых в контрактах/договорах заключенных в текущем году и/или исходя из предварительных проработок проведённых в 2018 года.
 3. В таблице необходимо указывать работы и услуги согласно их классификации/типу/виду, например: 1. Услуги и работы по строительству: 1.1. технологических цехов/установок, 1.2. гражданских объектов, 1.3. ...; 2. Ремонтные работы: 2.1. Технологических установок и оборудования, 2.2. зданий и сооружений, 2.3. ...; 3. Аудиторские услуги: 3.1. бухгалтерский аудит, 3.2. технический аудит, 3.3. ...; и т.д. 
</t>
  </si>
  <si>
    <r>
      <rPr>
        <b/>
        <u/>
        <sz val="14"/>
        <color theme="1"/>
        <rFont val="Calibri"/>
        <family val="2"/>
        <charset val="204"/>
        <scheme val="minor"/>
      </rPr>
      <t xml:space="preserve">Товары, </t>
    </r>
    <r>
      <rPr>
        <b/>
        <sz val="14"/>
        <color theme="1"/>
        <rFont val="Calibri"/>
        <family val="2"/>
        <charset val="204"/>
        <scheme val="minor"/>
      </rPr>
      <t xml:space="preserve">закупаемые в соответствии с отдельным порядком, установленным постановлением Президента Республики Узбекистан 
от 22.01.2018г </t>
    </r>
    <r>
      <rPr>
        <b/>
        <u/>
        <sz val="14"/>
        <color theme="1"/>
        <rFont val="Calibri"/>
        <family val="2"/>
        <charset val="204"/>
        <scheme val="minor"/>
      </rPr>
      <t>№ПП-3487</t>
    </r>
    <r>
      <rPr>
        <b/>
        <sz val="14"/>
        <color theme="1"/>
        <rFont val="Calibri"/>
        <family val="2"/>
        <charset val="204"/>
        <scheme val="minor"/>
      </rPr>
      <t xml:space="preserve"> , по АО «Узнефтегазмаш» на 2019 год.</t>
    </r>
  </si>
  <si>
    <t>Кол-во</t>
  </si>
  <si>
    <t>Плита упорная</t>
  </si>
  <si>
    <t>1.59</t>
  </si>
  <si>
    <t>1.60</t>
  </si>
  <si>
    <t>1.61</t>
  </si>
  <si>
    <t>1.62</t>
  </si>
  <si>
    <t>1.63</t>
  </si>
  <si>
    <t>Насос HY -710 АХ 180 LGP/RNU 38A для АРТ-500А</t>
  </si>
  <si>
    <t>Ведущая тележка UD61.7700-ЫЗ/1520 для АРТ-500А</t>
  </si>
  <si>
    <t xml:space="preserve">Двигатель UD 222.700D для АРТ-500А </t>
  </si>
  <si>
    <t xml:space="preserve">Фильтра HY-S501.360.150 для АРТ-500А </t>
  </si>
  <si>
    <t xml:space="preserve">Гидронасос HY-830Х22.12U   для АРТ-500А </t>
  </si>
  <si>
    <t xml:space="preserve">Гидронасос HY-830N22.12U  для АРТ-500А </t>
  </si>
  <si>
    <t>Насос НУ – 93Х166/МН383 для АРТ-500А</t>
  </si>
  <si>
    <t>Компрессор К-355.514.03.01 --  433214 для АРТ-500А</t>
  </si>
  <si>
    <t>Блок электромагнитный клапанов управления ** SIEHE TOFEL 57 РОС 1-7 для АРТ-500А</t>
  </si>
  <si>
    <t>Трансформатор ** 6 WW. 170.022.07   для АРТ-500А</t>
  </si>
  <si>
    <t>Кожух K355A-3.01.01.100-01 для АРТ-500А</t>
  </si>
  <si>
    <t>Кожух K355A-3.01.01.200-01  для АРТ-500А</t>
  </si>
  <si>
    <t>Кожух K355A-3.01.01.300-01  для АРТ-500А</t>
  </si>
  <si>
    <t>Кожух K355A-3.01.01.400-01  для АРТ-500А</t>
  </si>
  <si>
    <t>Трансформатор ** 6 WW. 170.022.-08 для АРТ-500А</t>
  </si>
  <si>
    <t>Роликовый датчик EL-T 1423.00 Комп. № 134535 для АРТ-500А</t>
  </si>
  <si>
    <t xml:space="preserve">Коробка передач R28462-01 —286444   </t>
  </si>
  <si>
    <t>Электроконтрольный магнитный клапан R28462-1286444 —1286444 для АРТ-500А</t>
  </si>
  <si>
    <t>4-х ступенчатый электрокабельный контроль 238738--238738 для АРТ-500А</t>
  </si>
  <si>
    <t>Манометр EL-T 1256.00 ..............113134 для АРТ-500А</t>
  </si>
  <si>
    <t xml:space="preserve">Манометр EL-T 1001.00..............90072
</t>
  </si>
  <si>
    <t xml:space="preserve">Печатная плата оснащенный EL-T 5234.00..........241397
</t>
  </si>
  <si>
    <t xml:space="preserve">Диод  1А 600V IN 4005.............58106 для АРТ-500А
</t>
  </si>
  <si>
    <t xml:space="preserve">Печатная плата  EL-T 1163.00..........105881 для АРТ-500А
</t>
  </si>
  <si>
    <t xml:space="preserve">Реле  EL-T 7010..........9171 для АРТ-500А
</t>
  </si>
  <si>
    <t>Вольтметр  EL-T 7004.00 Е/А ........354579 для АРТ-500А</t>
  </si>
  <si>
    <t>Печатная плата EL-T 5239.00 —........274106</t>
  </si>
  <si>
    <t>Печатная плата EL-T 890.00 —...........63223 для АРТ-500А</t>
  </si>
  <si>
    <t>Печатная плата  ЕК- 553 Р-00-В.......257045</t>
  </si>
  <si>
    <t>Печатная плата ЕК- 2115 LV-00B......351881</t>
  </si>
  <si>
    <t>Печатная плата ЕК- 2116 LV-00S.........327838</t>
  </si>
  <si>
    <t>Печатная плата  ЕК- 816 SV-00 .......359032</t>
  </si>
  <si>
    <t>Печатная плата  ЕК- 2296 LV-00 ..........340563</t>
  </si>
  <si>
    <t>Печатная плата  ЕК- 183V-00A ...........435784</t>
  </si>
  <si>
    <t>Печатная плата  ЕК- 3096 LV-00 .......439401</t>
  </si>
  <si>
    <t>Печатная плата  ЕК- 813 SV-00A ...........321026</t>
  </si>
  <si>
    <t>Печатная плата  ЕК- 812 SV-00A- .........207449</t>
  </si>
  <si>
    <t>Печатная плата ЕК- 513 Р-00 ............305482</t>
  </si>
  <si>
    <t>Печатная плата  ЕК- 558 Р-00 ..........334495</t>
  </si>
  <si>
    <t>Печатная плата  ЕК- 557 Р-00  ...........281071</t>
  </si>
  <si>
    <t>Печатная плата  ЕК- 553 P-00B ..........220908</t>
  </si>
  <si>
    <t>Печатная плата  EL-T 872.00 ..........256135</t>
  </si>
  <si>
    <t>Манометр вакуумным усилением  ** К355.514.03.18 для АРТ-500А</t>
  </si>
  <si>
    <t>Манометр высокого давления ** К355.514.03.19 для АРТ-500А</t>
  </si>
  <si>
    <t xml:space="preserve">Реле времени  S 1321166230--------363916 для АРТ-500А
</t>
  </si>
  <si>
    <t>АМОРТИЗАТОР  8ЯТ.280.028  для  ПМС-320</t>
  </si>
  <si>
    <t>АМОРТИЗАТОР  8ЯТ.280.027  для  ПМС-320</t>
  </si>
  <si>
    <t>АМОРТИЗАТОР  8ЯТ.280.025  для  ПМС-320</t>
  </si>
  <si>
    <t>БЫСТРОРАЗЪЕМНОЕ СОЕДИНЕНИЕ  CR 400  для  ПМС-320</t>
  </si>
  <si>
    <t>ВЫКЛЮЧАТЕЛЬ БЕСКОНТАКТНЫЙ ВБИ-М12-65С-2111-Л   для  ПМС-320</t>
  </si>
  <si>
    <t xml:space="preserve">ГРЯЗЕСЪЕМНИК PU6 160-175-16   </t>
  </si>
  <si>
    <t>ДАТЧИК ДАВЛЕНИЯ НМ 17-1Х/400-С/VO/O   для  ПМС-320</t>
  </si>
  <si>
    <t>КОЛЬЦО РЕЗИНОВОЕ УПЛОТНИТЕЛЬНОЕ 310-320-58-2-3  для  ПМС-320</t>
  </si>
  <si>
    <t>КОЛЬЦО РЕЗИНОВОЕ УПЛОТНИТЕЛЬНОЕ  160-170-58-2-3   для  ПМС-320</t>
  </si>
  <si>
    <t>ЛЕНТА НАПРАВЛЯЮЩАЯ ПОРШНЯ  KF 320-315-19.5   для  ПМС-320</t>
  </si>
  <si>
    <t>ЛЕНТА НАПРАВЛЯЮЩАЯ ШТОКА  SF 160-165-24.5     для  ПМС-320</t>
  </si>
  <si>
    <t xml:space="preserve">МАНЖЕТА   1-180Х160-6     для  ПМС-320                  </t>
  </si>
  <si>
    <t xml:space="preserve">МАНЖЕТА  1-320Х160-6      для  ПМС-320                     </t>
  </si>
  <si>
    <t>ОСЬ  8ЯТ.205.629   для  ПМС-320</t>
  </si>
  <si>
    <t>ПРУЖИНА   8ЯТ.281.091    для  ПМС-320</t>
  </si>
  <si>
    <t>ПРУЖИНА   8ЯТ.281.092   для  ПМС-320</t>
  </si>
  <si>
    <t>УСТАНОВКА ДАТЧИКА   6ЯТ.020.011   для  ПМС-320</t>
  </si>
  <si>
    <t>ЭЛЕМЕНТ ФИЛЬТРУЮЩИЙ  HP050.3.A25 AN PO1   для  УПС-02</t>
  </si>
  <si>
    <t>ДИОД  RL207   для  УПС-02</t>
  </si>
  <si>
    <t>ЛАМПА СВЕТОСИГНАЛЬНАЯ  СКЛ17.3А-К-1-24    для  УПС-02</t>
  </si>
  <si>
    <t>ЛАМПА СВЕТОСИГНАЛЬНАЯ   СКЛ17.3А-Л-1-24   для  УПС-02</t>
  </si>
  <si>
    <t>ЛАМПА СВЕТОСИГНАЛЬНАЯ   СКЛ17.3А-Ж-1-24    для  УПС-02</t>
  </si>
  <si>
    <t xml:space="preserve">Двигатель  5RK 90GU-CF+5LF-50-5   для УИН </t>
  </si>
  <si>
    <t xml:space="preserve">Шина тоководная   для УИН </t>
  </si>
  <si>
    <t xml:space="preserve">Электровентелятор  Papst 7450 ES   для УИН </t>
  </si>
  <si>
    <t xml:space="preserve">Индуктор  ИНРС 001    для УИН </t>
  </si>
  <si>
    <t xml:space="preserve">Датчик протока жидкости  FC003    для УИН </t>
  </si>
  <si>
    <t xml:space="preserve">Бесконтактный датчик  BK FS2-32-P-4-250 ИНД PNP   для УИН </t>
  </si>
  <si>
    <t xml:space="preserve">Бесконтактный датчик  BK F5-32-P-10-250 ИНД-3В PNP   для УИН </t>
  </si>
  <si>
    <t xml:space="preserve">Выключатель концевой  МП130 ЛУ2   для УИН </t>
  </si>
  <si>
    <t xml:space="preserve">Выключатель концевой  ВП15К21А   для УИН </t>
  </si>
  <si>
    <t>комплекс оборудования для автомастической наплавки рельс и крестовин стрелочных переводов "TRANSLAMATIC"</t>
  </si>
  <si>
    <t>к-т</t>
  </si>
  <si>
    <t>модернизация многоэлектродный наплавочный станок крестовин</t>
  </si>
  <si>
    <t xml:space="preserve"> УП "РСП-14" </t>
  </si>
  <si>
    <t>Бетон М250</t>
  </si>
  <si>
    <t>ПП-3632 от 29.03.2018 г.</t>
  </si>
  <si>
    <t>Объект "Строительство автодорожный путепровод по ул.Кипчок над ж/д путями Ташкент-Ангрен"</t>
  </si>
  <si>
    <t>Щебень</t>
  </si>
  <si>
    <t>ПП-3456 от 03.01.2018 г., ПП-3632 от 29.03.2018 г.</t>
  </si>
  <si>
    <t>Объект "Строительство а/д моста через р.Чирчик в Кибрайском районе"</t>
  </si>
  <si>
    <t>Песок</t>
  </si>
  <si>
    <t>Засыпка ГПС под брусчатку</t>
  </si>
  <si>
    <t>Листовая сталь 2 мм</t>
  </si>
  <si>
    <t>Листовая сталь 8 мм</t>
  </si>
  <si>
    <t>Листовая сталь 12 мм</t>
  </si>
  <si>
    <t>Проволока 4 мм</t>
  </si>
  <si>
    <t>бязь</t>
  </si>
  <si>
    <t>п.м.</t>
  </si>
  <si>
    <t>пленка полиэтиленовая</t>
  </si>
  <si>
    <t>кг.</t>
  </si>
  <si>
    <t>пиломатериал</t>
  </si>
  <si>
    <t>мастика битумная</t>
  </si>
  <si>
    <t>эмаль</t>
  </si>
  <si>
    <t>толь</t>
  </si>
  <si>
    <t>полиизол</t>
  </si>
  <si>
    <t>Брусчатка 3 см</t>
  </si>
  <si>
    <t>Битум</t>
  </si>
  <si>
    <t>РОЧ</t>
  </si>
  <si>
    <t>Мачты освещения</t>
  </si>
  <si>
    <t>Пояснения: 
1. Данная таблица формируется суммированием перечня товаров закупаемого стратегическим закупщиком и его подведомственными предприятиями. 
2. В таблице указывается каждый вид, тип, размер товара, например: болт М12, болт М16, болт М24, гайка М1</t>
  </si>
  <si>
    <t>Полная потребность в материалах может быть представлена только после получения полного комплекта ПСД.</t>
  </si>
  <si>
    <t>Подшипник</t>
  </si>
  <si>
    <t>Подшипник 30-32532</t>
  </si>
  <si>
    <t>Подшипник 318</t>
  </si>
  <si>
    <t xml:space="preserve">Подшипник </t>
  </si>
  <si>
    <t>Подшипник 218</t>
  </si>
  <si>
    <t xml:space="preserve">8482101009  8482500009  </t>
  </si>
  <si>
    <t>Подшипник 42330  (ТЭД ВЛ80С)</t>
  </si>
  <si>
    <t>Подшипник 82-314 (электродв. АП)</t>
  </si>
  <si>
    <t>Подшипник 80-315 (электродв. АЭ)</t>
  </si>
  <si>
    <t>Подшипник 317 (ФР)</t>
  </si>
  <si>
    <t>Подшипник 6318</t>
  </si>
  <si>
    <t xml:space="preserve">Подшипник 7312К </t>
  </si>
  <si>
    <t xml:space="preserve">Подшипник 7316 </t>
  </si>
  <si>
    <t>Подшипник игольчатый (ТЛ-13У)</t>
  </si>
  <si>
    <t>Медный лист 1 мм</t>
  </si>
  <si>
    <t>Медный лист 2 мм</t>
  </si>
  <si>
    <t>Жесть</t>
  </si>
  <si>
    <t>7210701000 </t>
  </si>
  <si>
    <t>Эмаль ЭП-9111 крас.кор.</t>
  </si>
  <si>
    <t>Кабель ППСРВМ 120х660</t>
  </si>
  <si>
    <t>Кабель ППСРВМ 240х660</t>
  </si>
  <si>
    <t>Паронит ПОНБ-2,0</t>
  </si>
  <si>
    <r>
      <t>Провод марки ППСРВМ-660 сечение 240 мм</t>
    </r>
    <r>
      <rPr>
        <vertAlign val="superscript"/>
        <sz val="12"/>
        <rFont val="Arial"/>
        <family val="2"/>
        <charset val="204"/>
      </rPr>
      <t>2</t>
    </r>
  </si>
  <si>
    <r>
      <t>Провод ППСРВМ -3000-120 мм</t>
    </r>
    <r>
      <rPr>
        <vertAlign val="superscript"/>
        <sz val="12"/>
        <rFont val="Arial"/>
        <family val="2"/>
        <charset val="204"/>
      </rPr>
      <t>2</t>
    </r>
  </si>
  <si>
    <t>Провод ПСДК 2 х 9,5</t>
  </si>
  <si>
    <t>Смазка ЖРО</t>
  </si>
  <si>
    <t>Сода каустическая</t>
  </si>
  <si>
    <t>Сырая резина 7В14</t>
  </si>
  <si>
    <t xml:space="preserve">Дисковая фреза Ø32х0,8; </t>
  </si>
  <si>
    <t xml:space="preserve">Дисковая фреза Ø40х1; </t>
  </si>
  <si>
    <t>Масло дизел</t>
  </si>
  <si>
    <t>литр</t>
  </si>
  <si>
    <t>Брезент водостойкий</t>
  </si>
  <si>
    <t>п/м</t>
  </si>
  <si>
    <t>Винилискожа</t>
  </si>
  <si>
    <t>ДВП</t>
  </si>
  <si>
    <t>Диск на пилу (разные)</t>
  </si>
  <si>
    <t>Клей герметик "Дайсон"</t>
  </si>
  <si>
    <t>Линолеум</t>
  </si>
  <si>
    <t>Пилолес</t>
  </si>
  <si>
    <t>Фитель х/б</t>
  </si>
  <si>
    <t>Цемент</t>
  </si>
  <si>
    <t>Подшипники №42330</t>
  </si>
  <si>
    <t>Толуол</t>
  </si>
  <si>
    <t>Масло ТСП-10 ГОСТ 23652-79</t>
  </si>
  <si>
    <t>UZS</t>
  </si>
  <si>
    <t>Автоматический выключатель КЭАЗ 6 А</t>
  </si>
  <si>
    <t>Автоматический выключатель КЭАЗ 10 А</t>
  </si>
  <si>
    <t>Автоматический выключатель КЭАЗ 16 А</t>
  </si>
  <si>
    <t>Автоматический выключатель КЭАЗ 25 А</t>
  </si>
  <si>
    <t>Автоматический выключатель КЭАЗ 32 А</t>
  </si>
  <si>
    <t>Автоматический выключатель КЭАЗ  63 А</t>
  </si>
  <si>
    <t>Вентиляционная решетка большая 380х230 мм</t>
  </si>
  <si>
    <t>Вентиляционная решетка малая 190х190 мм</t>
  </si>
  <si>
    <t>Включатель внутрь. установки одинарный</t>
  </si>
  <si>
    <t>Включатель наруж. установки одинарный</t>
  </si>
  <si>
    <t>Герметичный светильник НПП 0,5*100</t>
  </si>
  <si>
    <t xml:space="preserve">Гофрированный шланг Ø16 мм </t>
  </si>
  <si>
    <t xml:space="preserve">Гофрированный шланг Ø20 мм </t>
  </si>
  <si>
    <t>Диод ВЛ 200</t>
  </si>
  <si>
    <t>Изолента</t>
  </si>
  <si>
    <t xml:space="preserve">Изофлекс </t>
  </si>
  <si>
    <t>Киперная лента Д-49</t>
  </si>
  <si>
    <t>Кнопка вызова проводника</t>
  </si>
  <si>
    <t>Предохранитель ПК45 1А</t>
  </si>
  <si>
    <t>Предохранитель ППН 10А</t>
  </si>
  <si>
    <t>Предохранитель ППН 16А</t>
  </si>
  <si>
    <t>Предохранитель ППН 25А</t>
  </si>
  <si>
    <t>Предохранитель ППН 32А</t>
  </si>
  <si>
    <t>Предохранитель ППН 63А</t>
  </si>
  <si>
    <t>Предохранитель ППН 80А</t>
  </si>
  <si>
    <t>Предохранитель ППН 100А</t>
  </si>
  <si>
    <t>Предохранитель ППН 125А</t>
  </si>
  <si>
    <t>Предохранитель ППН 160А малый</t>
  </si>
  <si>
    <t>Предохранитель ППН 200А</t>
  </si>
  <si>
    <t>Предохранитель ППН 250А</t>
  </si>
  <si>
    <t>Предохранитель держатель ППН 100А</t>
  </si>
  <si>
    <t>Предохранитель держатель ППН 250А</t>
  </si>
  <si>
    <t>Лакоткань тщ.0,13мм</t>
  </si>
  <si>
    <t>Лампа ЛБ-20</t>
  </si>
  <si>
    <t xml:space="preserve">Лампа ЛБ-40 </t>
  </si>
  <si>
    <t>Линза хвостовых фонарей</t>
  </si>
  <si>
    <t xml:space="preserve">Нагревательный элемент 140 V - 2,5 кВт  титана </t>
  </si>
  <si>
    <t>Нагревательный элемент 67 V - 2,5 кВт  титана</t>
  </si>
  <si>
    <t xml:space="preserve">Олово ПОС-60 </t>
  </si>
  <si>
    <t>Паранит толщиной 1мм</t>
  </si>
  <si>
    <t>Плафон квадратный</t>
  </si>
  <si>
    <t>Провод ПУГВх0,75 мм²</t>
  </si>
  <si>
    <t>Провод ПУГВх1,5 мм²</t>
  </si>
  <si>
    <t>Провод ПУГВх2,5 мм²</t>
  </si>
  <si>
    <t>Провод ПУГВх4 мм²</t>
  </si>
  <si>
    <t>Провод ПУГВх6 мм²</t>
  </si>
  <si>
    <t>Провод ПУГВх10 мм²</t>
  </si>
  <si>
    <t>Провод ПУГВх16 мм²</t>
  </si>
  <si>
    <t>Провод ПУГВх25 мм²</t>
  </si>
  <si>
    <t>Провод ПУГВх35 мм²</t>
  </si>
  <si>
    <t>Провод ПВ3х50 мм²</t>
  </si>
  <si>
    <t>Провод ПВ3х70 мм²</t>
  </si>
  <si>
    <t>Провод ПУГВх95 мм²</t>
  </si>
  <si>
    <r>
      <t>Кабель КГ 1х70 мм</t>
    </r>
    <r>
      <rPr>
        <vertAlign val="superscript"/>
        <sz val="12"/>
        <color indexed="8"/>
        <rFont val="Arial"/>
        <family val="2"/>
        <charset val="204"/>
      </rPr>
      <t>2</t>
    </r>
  </si>
  <si>
    <t>Кабель КГ 2х2,5 мм²</t>
  </si>
  <si>
    <t>Разъем 380V-63А</t>
  </si>
  <si>
    <t>Разъем СКНБ  (Наманган)</t>
  </si>
  <si>
    <t>Разъем 32Ах4</t>
  </si>
  <si>
    <t xml:space="preserve">Ремень текстропный А 800 </t>
  </si>
  <si>
    <t>Ремень текстропный А 833</t>
  </si>
  <si>
    <t>Ремень текстропный А 850</t>
  </si>
  <si>
    <t xml:space="preserve">Ремень текстропный А 1060 </t>
  </si>
  <si>
    <t>Ремень текстропный А 1120</t>
  </si>
  <si>
    <t>Ремень текстропный В 2360</t>
  </si>
  <si>
    <t>Розетка внутрь. установки одинарный (Росс.пр.)</t>
  </si>
  <si>
    <t>Розетка наружн. установки одинарный (Росс.пр.)</t>
  </si>
  <si>
    <t>Светофильтр хвостовых фонарей</t>
  </si>
  <si>
    <t>Стеклолента ленточный</t>
  </si>
  <si>
    <t>Текстолит  10мм</t>
  </si>
  <si>
    <t>Трубка термоусадочная Ø3 мм</t>
  </si>
  <si>
    <t>Трубка термоусадочная Ø4 мм</t>
  </si>
  <si>
    <t>Трубка термоусадочная Ø5 мм</t>
  </si>
  <si>
    <t>Трубка термоусадочная Ø6 мм</t>
  </si>
  <si>
    <t>Трубка термоусадочная Ø8 мм</t>
  </si>
  <si>
    <t>Трубка термоусадочная Ø10 мм</t>
  </si>
  <si>
    <t>Трубка термоусадочная Ø12 мм</t>
  </si>
  <si>
    <t>Трубка термоусадочная Ø14 мм</t>
  </si>
  <si>
    <t>Трубка термоусадочная Ø16 мм</t>
  </si>
  <si>
    <t>Трубка термоусадочная Ø20 мм</t>
  </si>
  <si>
    <t>Трубка термоусадочная Ø25 мм</t>
  </si>
  <si>
    <t>Трубка медный Ø6 мм (1/4)</t>
  </si>
  <si>
    <t>Трубка медный Ø10 мм (3/8)</t>
  </si>
  <si>
    <t>Трубка медный Ø12 мм (1/2)</t>
  </si>
  <si>
    <t>Фильтроосушитель  большой</t>
  </si>
  <si>
    <t xml:space="preserve">Фильтроосушитель  маленький </t>
  </si>
  <si>
    <t>Хладоген R134a</t>
  </si>
  <si>
    <t>Масло рефрежираторное (для хладогена R134a)</t>
  </si>
  <si>
    <t>л</t>
  </si>
  <si>
    <t>Дроссель 220В/40Вт</t>
  </si>
  <si>
    <t>Контакт подвижной контактора к/у  110В</t>
  </si>
  <si>
    <t>Контакт не подвижной контактора к/у  110В</t>
  </si>
  <si>
    <t>Контакт подвижной контактора 380В</t>
  </si>
  <si>
    <t>Контакт не подвижной контактора 380В</t>
  </si>
  <si>
    <t>Коробь СКНБ</t>
  </si>
  <si>
    <t>Металорукав Ø11 мм</t>
  </si>
  <si>
    <t>Металорукав Ø15 мм</t>
  </si>
  <si>
    <t>Металорукав Ø20 мм</t>
  </si>
  <si>
    <t>Металорукав Ø25 мм</t>
  </si>
  <si>
    <t>Наконечники ТМ 1,5х4 мм</t>
  </si>
  <si>
    <t>Наконечники ТМ 2,5х4 мм</t>
  </si>
  <si>
    <t>Наконечники ТМ 2,5х5 мм</t>
  </si>
  <si>
    <t>Наконечники ТМ 2,5х6 мм</t>
  </si>
  <si>
    <t>Наконечники ТМ 2,5х8 мм</t>
  </si>
  <si>
    <t>Наконечники ТМ 16</t>
  </si>
  <si>
    <t>Наконечники ТМ 35</t>
  </si>
  <si>
    <t>Наконечники ТМ 50</t>
  </si>
  <si>
    <t>Наконечник ТМ 70</t>
  </si>
  <si>
    <t>Наконечник ТМ 95</t>
  </si>
  <si>
    <t>Припой медно фосфорный</t>
  </si>
  <si>
    <t>Припой медно серебристый</t>
  </si>
  <si>
    <t>Светильник тамбурный герметичный круглый</t>
  </si>
  <si>
    <t>Радиодинамик</t>
  </si>
  <si>
    <t>Регулятор громкости радио</t>
  </si>
  <si>
    <t>Трансформатор для громкоговорителя</t>
  </si>
  <si>
    <t>Светодиодный модуль</t>
  </si>
  <si>
    <t>Едкий калий</t>
  </si>
  <si>
    <t>Едкий литий</t>
  </si>
  <si>
    <t>Асбест шнур Ø12мм</t>
  </si>
  <si>
    <t>Водяной бак вагона 850 л (пищевой полиэтилен)</t>
  </si>
  <si>
    <t>Вентиль Ø15мм шариковый</t>
  </si>
  <si>
    <t xml:space="preserve">Вентиль Ø15мм бронзовый </t>
  </si>
  <si>
    <t>Вентиль Ø20мм бронзовый</t>
  </si>
  <si>
    <t>Вентиль Ø25мм бронзовый</t>
  </si>
  <si>
    <t>Вентиль Ø32мм бронзовый</t>
  </si>
  <si>
    <t>Вентиль Ø50мм бронзовый</t>
  </si>
  <si>
    <t>Карбид кальция</t>
  </si>
  <si>
    <t xml:space="preserve">Колосник котла </t>
  </si>
  <si>
    <t>Контргайка Ø50 мм</t>
  </si>
  <si>
    <t>Комфорка плиты вагона ресторана КП-1-00-000 СБ</t>
  </si>
  <si>
    <t>Кран для горячей воды Ø15мм (латунный)</t>
  </si>
  <si>
    <t>Кран питьевой d15мм (служ)</t>
  </si>
  <si>
    <r>
      <t>Крышка унитаза (</t>
    </r>
    <r>
      <rPr>
        <i/>
        <sz val="12"/>
        <color indexed="8"/>
        <rFont val="Arial"/>
        <family val="2"/>
        <charset val="204"/>
      </rPr>
      <t>пластмассовый</t>
    </r>
    <r>
      <rPr>
        <sz val="12"/>
        <color indexed="8"/>
        <rFont val="Arial"/>
        <family val="2"/>
        <charset val="204"/>
      </rPr>
      <t>)</t>
    </r>
  </si>
  <si>
    <t>Нержавейка лист 12Х18Н10 толщ 2 мм пищевой</t>
  </si>
  <si>
    <t>Отстойник стеклянный</t>
  </si>
  <si>
    <t>Пакля (шпагат волосяной)</t>
  </si>
  <si>
    <t>Ручной насос котла</t>
  </si>
  <si>
    <t xml:space="preserve">Сифон  </t>
  </si>
  <si>
    <t>Смеситель стенной</t>
  </si>
  <si>
    <t>Смеситель душевой</t>
  </si>
  <si>
    <t xml:space="preserve">Сместитель мойки типа "елка" </t>
  </si>
  <si>
    <t>Термометр биметаллический</t>
  </si>
  <si>
    <t>Угольник водопроводный Ø15 мм</t>
  </si>
  <si>
    <t>Шланг напорный Ø15 мм</t>
  </si>
  <si>
    <t>Шланг напорный Ø20 мм</t>
  </si>
  <si>
    <t>Шланг напорный Ø25 мм</t>
  </si>
  <si>
    <t>Труба пластмассовая Ø20 мм</t>
  </si>
  <si>
    <t>Труба пластмассовая Ø25 мм</t>
  </si>
  <si>
    <t>Труба пластмассовая Ø32 мм</t>
  </si>
  <si>
    <t>Отвод Ø20 мм (пластмасс)  90º</t>
  </si>
  <si>
    <t>Отвод Ø25 мм (пластмасс)  90º</t>
  </si>
  <si>
    <t>Отвод Ø32 мм (пластмасс)  90º</t>
  </si>
  <si>
    <t>Адаптор наруж резьба Ø20 мм (пластмасс)</t>
  </si>
  <si>
    <t>Адаптор наруж резьба Ø25 мм (пластмасс)</t>
  </si>
  <si>
    <t>Адаптор наруж резьба Ø32 мм (пластмасс)</t>
  </si>
  <si>
    <t>Адаптор внутрен резьба Ø20 мм (пластмасс)</t>
  </si>
  <si>
    <t>Адаптор внутрен резьба Ø25 мм (пластмасс)</t>
  </si>
  <si>
    <t>Адаптор внутрен резьба Ø32 мм (пластмасс)</t>
  </si>
  <si>
    <t>Рокор (американка) нар.резьба Ø20 мм (пластмасс)</t>
  </si>
  <si>
    <t>Рокор (американка) нар.резьба Ø25 мм (пластмасс)</t>
  </si>
  <si>
    <t>Рокор (американка) нар.резьба Ø32 мм (пластмасс)</t>
  </si>
  <si>
    <t>Рокор (американка) вн.резьба Ø20 мм (пластмасс)</t>
  </si>
  <si>
    <t>Рокор (американка) вн.резьба Ø25 мм (пластмасс)</t>
  </si>
  <si>
    <t>Рокор (американка) вн.резьба Ø32 мм (пластмасс)</t>
  </si>
  <si>
    <t>Полуотвод Ø32 мм (пластмасс)   45º</t>
  </si>
  <si>
    <t>Переходник Ø20х25 мм (пластмасс)</t>
  </si>
  <si>
    <t>Переходник Ø20х32 мм (пластмасс)</t>
  </si>
  <si>
    <t>Переходник Ø32х25 мм (пластмасс)</t>
  </si>
  <si>
    <t>Муфта Ø20 мм (пластмасс)</t>
  </si>
  <si>
    <t>Муфта Ø25 мм (пластмасс)</t>
  </si>
  <si>
    <t>Муфта Ø32 мм (пластмасс)</t>
  </si>
  <si>
    <t>Тройник Ø20х20х20 мм (пластмасс)</t>
  </si>
  <si>
    <t>Тройник Ø25х25х25 мм (пластмасс)</t>
  </si>
  <si>
    <t>Тройник Ø32х32х32 мм (пластмасс)</t>
  </si>
  <si>
    <t>Тройник Ø25х20х25 мм (пластмасс)</t>
  </si>
  <si>
    <t>Тройник Ø32х20х32 мм (пластмасс)</t>
  </si>
  <si>
    <t>Тройник Ø32х25х32 мм (пластмасс)</t>
  </si>
  <si>
    <t>Вентиль с кран буксой Ø20 мм  (пластмасс)</t>
  </si>
  <si>
    <t>Вентиль с кран буксой Ø25 мм  (пластмасс)</t>
  </si>
  <si>
    <t>Вентиль с кран буксой Ø32 мм  (пластмасс)</t>
  </si>
  <si>
    <t>Клипса Ø20 мм (пластмасс)</t>
  </si>
  <si>
    <t>Клипса Ø25 мм (пластмасс)</t>
  </si>
  <si>
    <t>Клипса Ø32 мм (пластмасс)</t>
  </si>
  <si>
    <t>Хомут декоративный Ø20 мм</t>
  </si>
  <si>
    <t>Хомут декоративный Ø25 мм</t>
  </si>
  <si>
    <t>Хомут декоративный Ø32 мм</t>
  </si>
  <si>
    <t>Резиновая прокладка пищевая крышки кипятильника</t>
  </si>
  <si>
    <t>Резиновая прокладка пищевая регулятора сырой воды</t>
  </si>
  <si>
    <t>Резиновая прокладка пищевая фильтра кипятильника</t>
  </si>
  <si>
    <t>Барашек для вентиля Ø25 мм</t>
  </si>
  <si>
    <t>Фум лента</t>
  </si>
  <si>
    <t>Заглушка латунная Ø20 мм</t>
  </si>
  <si>
    <t>Водомерн. стекло (наруж. Ø11,5±0,5мм , толщ. стенок 1,6±0,2 ) L=1,5м</t>
  </si>
  <si>
    <t>Алюминиевая пудра</t>
  </si>
  <si>
    <t xml:space="preserve">Грунтовка серая </t>
  </si>
  <si>
    <t>Эмаль белый</t>
  </si>
  <si>
    <t>Эмаль черный</t>
  </si>
  <si>
    <t>Эмаль зеленый</t>
  </si>
  <si>
    <t>Эмаль половой</t>
  </si>
  <si>
    <t>Эмаль желтый</t>
  </si>
  <si>
    <t>Эмаль серый</t>
  </si>
  <si>
    <t>Эмаль красный</t>
  </si>
  <si>
    <t>Эмаль синий</t>
  </si>
  <si>
    <t>Лак бесцветный ПФ-283</t>
  </si>
  <si>
    <t>Наждачная бумага №60</t>
  </si>
  <si>
    <t xml:space="preserve">Наждачная бумага №100 </t>
  </si>
  <si>
    <t xml:space="preserve">Наждачная бумага №180  </t>
  </si>
  <si>
    <t>Полиэтиленовая пленка</t>
  </si>
  <si>
    <t xml:space="preserve">Растворитель 646 </t>
  </si>
  <si>
    <t>Скотч</t>
  </si>
  <si>
    <t>Скотч бумажный</t>
  </si>
  <si>
    <t>Шпатлевка по металлу для кузова вагона</t>
  </si>
  <si>
    <t xml:space="preserve">Гравированная табличка "Дежурный проводник"   </t>
  </si>
  <si>
    <t>Табличка на пластике "Стоп-кран"  (красный)</t>
  </si>
  <si>
    <t xml:space="preserve">Гравированная табличка "Мусорный ящик"   </t>
  </si>
  <si>
    <t>Табличка на пластике "Не курить"   (красный)</t>
  </si>
  <si>
    <t>Табличка на пластике "Аварийный выход" (красный)</t>
  </si>
  <si>
    <t xml:space="preserve">Гравированная табличка "Купе проводника"   </t>
  </si>
  <si>
    <t xml:space="preserve">Гравированная табличка "Туалет"  </t>
  </si>
  <si>
    <t>Табличка на пластике "Тормозить"  (красный)</t>
  </si>
  <si>
    <t>Гравировка "№ мест" 1-54 (общий)</t>
  </si>
  <si>
    <t>Табличка "Герб Узбекистана " (наклейка)</t>
  </si>
  <si>
    <t>Болт с полной резьбой М6х20</t>
  </si>
  <si>
    <t>Болт с полной резьбой М6х30</t>
  </si>
  <si>
    <t>Болт с полной резьбой М8х15</t>
  </si>
  <si>
    <t>Болт с полной резьбой М8х40</t>
  </si>
  <si>
    <t>Болт с полной резьбой М8х50</t>
  </si>
  <si>
    <t>Болт с полной резьбой М8х60</t>
  </si>
  <si>
    <t>Болт с полной резьбой М10х40</t>
  </si>
  <si>
    <t>Болт с полной резьбой М10х50</t>
  </si>
  <si>
    <t>Болт с полной резьбой М12х40</t>
  </si>
  <si>
    <t>Болт с полной резьбой М12х50</t>
  </si>
  <si>
    <t>Болт с полной резьбой М16х50</t>
  </si>
  <si>
    <t>Болт с полной резьбой М20х60 маркированный</t>
  </si>
  <si>
    <t>Болт с полной резьбой М24х80</t>
  </si>
  <si>
    <t>Винты М4х10 с потайной головкой с полной резьбой</t>
  </si>
  <si>
    <t>Винты М4х15 с потайной головкой с полной резьбой</t>
  </si>
  <si>
    <t>Винты М4х20 с потайной головкой с полной резьбой</t>
  </si>
  <si>
    <t>Винты М4х30 с потайной головкой с полной резьбой</t>
  </si>
  <si>
    <t>Винты М4х40 с потайной головкой с полной резьбой</t>
  </si>
  <si>
    <t>Винты М5х10 с потайной головкой с полной резьбой</t>
  </si>
  <si>
    <t>Винты М5х15 с потайной головкой с полной резьбой</t>
  </si>
  <si>
    <t>Винты М5х20 с потайной головкой с полной резьбой</t>
  </si>
  <si>
    <t>Винты М5х25 с потайной головкой с полной резьбой</t>
  </si>
  <si>
    <t>Винты М5х30 с потайной головкой с полной резьбой</t>
  </si>
  <si>
    <t>Винты М5х40 с потайной головкой с полной резьбой</t>
  </si>
  <si>
    <t>Винты М5х50 с потайной головкой с полной резьбой</t>
  </si>
  <si>
    <t>Винты М6х15  с потайной головкой с полной резьбой</t>
  </si>
  <si>
    <t>Винты М6х20  с потайной головкой с полной резьбой</t>
  </si>
  <si>
    <t>Винты М6х25  с потайной головкой с полной резьбой</t>
  </si>
  <si>
    <t>Винты М6х70  с потайной головкой с полной резьбой</t>
  </si>
  <si>
    <t>Винты М8х20  с потайной головкой с полной резьбой</t>
  </si>
  <si>
    <t>Винты М8х30  с потайной головкой с полной резьбой</t>
  </si>
  <si>
    <t>Винты М8х40  с потайной головкой с полной резьбой</t>
  </si>
  <si>
    <t>Винты М8х50  с потайной головкой с полной резьбой</t>
  </si>
  <si>
    <t>Гайка М4</t>
  </si>
  <si>
    <t>Гайка М5</t>
  </si>
  <si>
    <t>Гайка М6</t>
  </si>
  <si>
    <t>Гайка М8</t>
  </si>
  <si>
    <t>Гайка М10</t>
  </si>
  <si>
    <t>Гайка М12</t>
  </si>
  <si>
    <t>Гайка М16</t>
  </si>
  <si>
    <t>Гайка М20</t>
  </si>
  <si>
    <t>Гайка корончатая М24</t>
  </si>
  <si>
    <t>Шайба гроверная Ø20 мм</t>
  </si>
  <si>
    <t xml:space="preserve">Проволока для шплинтов Ø4 мм </t>
  </si>
  <si>
    <r>
      <t xml:space="preserve">Проволока для шплинтов Ø5,5 мм  </t>
    </r>
    <r>
      <rPr>
        <sz val="10"/>
        <rFont val="Arial"/>
        <family val="2"/>
        <charset val="204"/>
      </rPr>
      <t/>
    </r>
  </si>
  <si>
    <t>Проволока для шплинтов  Ø6,5 мм</t>
  </si>
  <si>
    <t xml:space="preserve">Проволока для шплинтов Ø8 мм </t>
  </si>
  <si>
    <t>Стальной прокат круглый пружинный Ø9мм 65Г ГОСТ9389-75</t>
  </si>
  <si>
    <t xml:space="preserve">Прокат круглый латунный Ø12мм </t>
  </si>
  <si>
    <t>Стальной прокат круглый Ø12мм</t>
  </si>
  <si>
    <t>Стальной прокат круглый Ø14мм</t>
  </si>
  <si>
    <t>Стальной прокат круглый Ø16мм</t>
  </si>
  <si>
    <t>Стальной прокат круглый Ø18мм</t>
  </si>
  <si>
    <t>Стальной прокат круглый Ø22мм длина прутка не менее 3500 мм</t>
  </si>
  <si>
    <t>Стальной прокат круглый Ø25мм</t>
  </si>
  <si>
    <t>Стальной прокат круглый Ø28мм длина прутка не менее 4500 мм</t>
  </si>
  <si>
    <t>Стальной прокат шестигранный 17 мм</t>
  </si>
  <si>
    <t>Стальной прокат шестигранный 19 мм</t>
  </si>
  <si>
    <t>Стальной прокат шестигранный 22 мм</t>
  </si>
  <si>
    <t>Стальной прокат шестигранный 24 мм</t>
  </si>
  <si>
    <t>Стальной прокат шестигранный 27 мм</t>
  </si>
  <si>
    <t>Стальной прокат шестигранный 32 мм</t>
  </si>
  <si>
    <t>Стальной прокат шестигранный 36 мм</t>
  </si>
  <si>
    <t>Стальной прокат шестигранный 41 мм</t>
  </si>
  <si>
    <t>Стальной прокат шестигранный 55 мм</t>
  </si>
  <si>
    <t>Труба стальная ВГП наруж Ø21,5х2,6 мм (внутр Ø15 мм)</t>
  </si>
  <si>
    <t xml:space="preserve"> 7304410009      7304191009 </t>
  </si>
  <si>
    <t>Труба стальная ВГП наруж Ø26,5х3,2 мм (внутр Ø20 мм)</t>
  </si>
  <si>
    <t>Труба стальная ВГП наруж Ø33,5х3,2 мм (внутр Ø25 мм)</t>
  </si>
  <si>
    <t>Труба стальная ВГП наруж Ø42х3,2 мм (внутр Ø32 мм)</t>
  </si>
  <si>
    <t>Труба стальная ВГП наруж Ø60х3,2 мм (внутр Ø50 мм)</t>
  </si>
  <si>
    <t>Сварочная проволка  Ø0,8мм (омедненный) СВ08Г2С ГОСТ 2246-70</t>
  </si>
  <si>
    <t>Сварочная проволка  Ø1,6мм</t>
  </si>
  <si>
    <t>Тормозные колодки вагонные</t>
  </si>
  <si>
    <t>Чека тормозной колодки</t>
  </si>
  <si>
    <t>Алюминиевая ручка</t>
  </si>
  <si>
    <t>Барашек дверного замка (алюминиевый)</t>
  </si>
  <si>
    <t>Алюминиевая петля двери</t>
  </si>
  <si>
    <t>Асбест-картон толщиной 4мм</t>
  </si>
  <si>
    <t xml:space="preserve">Дермантин для полок цвет красный </t>
  </si>
  <si>
    <t>м²</t>
  </si>
  <si>
    <t>Дермантин для затемнителя цвет светло-серый</t>
  </si>
  <si>
    <t>Клей КФЖ</t>
  </si>
  <si>
    <t>Клей BONDOLL</t>
  </si>
  <si>
    <t>Нитка ЛХ-40  (20/2)</t>
  </si>
  <si>
    <t>кат</t>
  </si>
  <si>
    <t>Поролон 1700х600х20 мм</t>
  </si>
  <si>
    <t>ЛМДФ  2440х1700х4 мм</t>
  </si>
  <si>
    <t>Рояльная петля</t>
  </si>
  <si>
    <t>Ручка мебельная (скоба)</t>
  </si>
  <si>
    <t>Скоба мебельная 10х10</t>
  </si>
  <si>
    <t>пач</t>
  </si>
  <si>
    <t xml:space="preserve">Магнит мебельный </t>
  </si>
  <si>
    <t>Ткань брезент</t>
  </si>
  <si>
    <t>Фанер тол 8 мм</t>
  </si>
  <si>
    <t>м³</t>
  </si>
  <si>
    <t>Фанер тол 10 мм</t>
  </si>
  <si>
    <t>Шпагат шелковый (для газетной сетки)</t>
  </si>
  <si>
    <t>Шпингалет  длина задвижки L=105 мм.</t>
  </si>
  <si>
    <t>Мебельная кромка шириной 20мм</t>
  </si>
  <si>
    <t>Облицовочный панель ПВХ</t>
  </si>
  <si>
    <t>Пенопласт толщиной 56 мм</t>
  </si>
  <si>
    <t xml:space="preserve">Резина уплотнительная №2 (оконный проем ЦМО) </t>
  </si>
  <si>
    <t xml:space="preserve">Резина уплотнительная №3 (окон.проем там.дв.) </t>
  </si>
  <si>
    <t xml:space="preserve">Резина уплотнительная №3-А (для рам собств.изг.нов) </t>
  </si>
  <si>
    <t>Резина уплотнительная №4 (битфанка)</t>
  </si>
  <si>
    <t xml:space="preserve">Резина уплотнительная №7 (П-образная) </t>
  </si>
  <si>
    <t>Резина уплотнительная №10 (форт.рамы соб.изг. нов)</t>
  </si>
  <si>
    <t>Резина уплотнительная №11</t>
  </si>
  <si>
    <t>Резина губчатая ленточная ширина 50х10 мм</t>
  </si>
  <si>
    <t>Резина листовая 4 мм ТМКЩ С</t>
  </si>
  <si>
    <t>Транспортерная лента толщиной 8мм шириной 600 мм для суфле</t>
  </si>
  <si>
    <t>Сетка с ячейками 1х1 мм или 0,8х0,8 мм (для изгот-я воздушных фильтров)</t>
  </si>
  <si>
    <t>Большое овальное стекло боковой тамбурной двери 760х480 мм толщиной 4 мм</t>
  </si>
  <si>
    <t>Малое овальное стекло торцевой тамбурной двери 510х360 мм толщиной 4 мм</t>
  </si>
  <si>
    <t>Сталь оцинкованная 0,4мм</t>
  </si>
  <si>
    <t>Замок врезной левый</t>
  </si>
  <si>
    <t>Замок врезной правый</t>
  </si>
  <si>
    <t>Замок под ключ левый</t>
  </si>
  <si>
    <t>Замок под ключ правый</t>
  </si>
  <si>
    <t>Замок секретка левый</t>
  </si>
  <si>
    <t>Замок секретка правый</t>
  </si>
  <si>
    <t>Петля тамбурной двери ЦМО левый</t>
  </si>
  <si>
    <t>Петля тамбурной двери ЦМО правый</t>
  </si>
  <si>
    <t>Кран сосковый</t>
  </si>
  <si>
    <t>Клапан унитаза</t>
  </si>
  <si>
    <t>Мульда ручка малая</t>
  </si>
  <si>
    <t>Электрод Ø3мм МР-3,2</t>
  </si>
  <si>
    <t>Электрод Ø4мм  МР-4</t>
  </si>
  <si>
    <t>Электрод вольфрамовый марка ЭВЧ Ø2мм</t>
  </si>
  <si>
    <t xml:space="preserve">Электрод Ø4мм (нержавеющие) </t>
  </si>
  <si>
    <t>Ветош х/б</t>
  </si>
  <si>
    <t>Зеркало 650х450 мм</t>
  </si>
  <si>
    <t>Зеркало держатель</t>
  </si>
  <si>
    <t>Стекло оконного блока ЦМО 968х510 мм                                                                                                                                       (ФШ нижняя часть) толщиной 4мм</t>
  </si>
  <si>
    <t>Стекло оконного блока ЦМО 918х217 мм                                                                                                         (ФШ форточка) толщиной 4мм</t>
  </si>
  <si>
    <t>Стекло оконного блока ЦМО 568х510 мм                                                  (ФУ нижняя часть) толщиной 4мм</t>
  </si>
  <si>
    <t>Стекло оконного блока ЦМО 519х217 мм                                                      (ФУ форточка) толщиной 4мм</t>
  </si>
  <si>
    <t>Стекло оконного блока ЦМО 969х824 мм                                             (АВШ аварийка) толщиной 4мм</t>
  </si>
  <si>
    <t>Стекло оконного блока ЦМК 978х555 мм                                                                                              (ФШ нижняя часть) толщиной 4мм</t>
  </si>
  <si>
    <t>Стекло оконного блока ЦМК 927х217 мм                                                                                                  (ФШ форточка) толщиной 4мм</t>
  </si>
  <si>
    <t>Стекло оконного блока ЦМК 698х555 мм                                                  (ФУ нижняя часть) толщиной 4мм</t>
  </si>
  <si>
    <t>Стекло оконного блока ЦМК 647х217 мм                                                      (ФУ форточка) толщиной 4мм</t>
  </si>
  <si>
    <t>Стекло оконного блока ЦМК 977х868 мм                                                          (АВШ аварийка) толщиной 4мм</t>
  </si>
  <si>
    <t>Герметик силиконовый</t>
  </si>
  <si>
    <t>Линолеум с основой</t>
  </si>
  <si>
    <t>Пена монтажная</t>
  </si>
  <si>
    <t>Вешалка 3х рожковая</t>
  </si>
  <si>
    <t>Пленка тонировка матовая</t>
  </si>
  <si>
    <t>Набор душевой с зеркалом</t>
  </si>
  <si>
    <t>Набор для туалета с зеркалом</t>
  </si>
  <si>
    <t>Подушка подножки</t>
  </si>
  <si>
    <t xml:space="preserve">Шурупы с потайной головкой 3х16 </t>
  </si>
  <si>
    <t>Шурупы с потайной головкой 3х20</t>
  </si>
  <si>
    <t>Шурупы с потайной головкой 3х30</t>
  </si>
  <si>
    <t xml:space="preserve">Шурупы с потайной головкой 4х16 </t>
  </si>
  <si>
    <t xml:space="preserve">Шурупы с потайной головкой 4х20 </t>
  </si>
  <si>
    <t xml:space="preserve">Шурупы с потайной головкой 4х25 </t>
  </si>
  <si>
    <t>Шурупы с потайной головкой 4х30</t>
  </si>
  <si>
    <t xml:space="preserve">Шурупы с потайной головкой 4х40 </t>
  </si>
  <si>
    <t>Шурупы с потайной головкой 4х50</t>
  </si>
  <si>
    <t>Шурупы с потайной головкой 5х30</t>
  </si>
  <si>
    <t>Шурупы с потайной головкой 5х40</t>
  </si>
  <si>
    <t>Шурупы с потайной головкой 5х50</t>
  </si>
  <si>
    <t>Саморез по металлу 4х16 с шляпкой</t>
  </si>
  <si>
    <t>Саморез по металлу с потайной головкой М4х16 без шляпки</t>
  </si>
  <si>
    <t>Саморез по металлу с шляпкой М4х25</t>
  </si>
  <si>
    <t>Саморез по металлу с шляпкой М4х50</t>
  </si>
  <si>
    <t>Подшипник 116 шариковый ГОСТ 8338-75 (эл.цех муфты центробежного насоса)</t>
  </si>
  <si>
    <t>Подшипник 202 шариковый ГОСТ 8338-75(эл. цех цирк. насос ЦМК)</t>
  </si>
  <si>
    <t>Подшипник 215 шариковый ГОСТ 8338-75 (эл. цех цирк. насос ЦМК)</t>
  </si>
  <si>
    <t>Подшипник 303 шариковый ГОСТ 8338-75 (эл. цех цирк. насос ЦМО)</t>
  </si>
  <si>
    <t>Подшипник 305 шариковый ГОСТ 8338-75 (эл. цех вентилятор ЦМК)</t>
  </si>
  <si>
    <t>Подшипник 306 шариковый ГОСТ 8338-75 (эл. цех вентилятор ЦМК,ЦМО)</t>
  </si>
  <si>
    <t>Подшипник 307 шариковый ГОСТ 8338-75 (эл. цех вентилятор ЦМК, ЦМО)</t>
  </si>
  <si>
    <t>Подшипник 308 ГОСТ 8338-75(эл. цех вентилятор ЦМК, эл.дв. компр.)</t>
  </si>
  <si>
    <t>Подшипник 309К шариковый ГОСТ8338-75 (эл.ц. ген-тор 2ГВ-003, ход.редуктор ЦМО)</t>
  </si>
  <si>
    <t>Подшипник 310 шариковый ГОСТ 8338-75 (эл. цех  эл.дв. компр.)</t>
  </si>
  <si>
    <t>Подшипник 310 роликовый ГОСТ 8545-75 (эл. цех  мотор. компр.)</t>
  </si>
  <si>
    <t>Подшипник 311 шариковый ГОСТ 8338-75 (эл.ц.генератор 2ГВ-003)</t>
  </si>
  <si>
    <t>Подшипник 312 шариковый ГОСТ 8995-75(эл.ц.генератор DCG-32)</t>
  </si>
  <si>
    <t>Подшипник 315 шариковый ГОСТ 8338-75 (эл.ц.генератор DUGG-28)</t>
  </si>
  <si>
    <t>Подшипник 32311М роликовый ГОСТ 8328-75 (ТУ37.006.049.-73)(эл.ц.ген-тор 2ГВ-008, ход.редуктор ЦМО)</t>
  </si>
  <si>
    <t>Подшипник 32312М роликовый ГОСТ 8328-75 (эл.ц.генератор DCG-32)</t>
  </si>
  <si>
    <t>Подшипник 32315КМ роликовый ГОСТ 8328-75 (эл.ц.генератор DCG-32, DUGG-28)</t>
  </si>
  <si>
    <t>Подшипник 30-32314М1  роликовый ГОСТ 8328-75 (ход.редуктор WBA)</t>
  </si>
  <si>
    <t>Трубка для поручней ПХВ 25х18 ЦМО</t>
  </si>
  <si>
    <t>Трубка для поручней ПХВ 27х21 ЦМК</t>
  </si>
  <si>
    <t>Алюминиевый профиль №5  (Т - образный)</t>
  </si>
  <si>
    <t>Алюминиевый профиль №7</t>
  </si>
  <si>
    <t>Алюминиевый профиль №8</t>
  </si>
  <si>
    <t>Алюминиевый профиль №13</t>
  </si>
  <si>
    <t>Алюминиевый профиль №15А</t>
  </si>
  <si>
    <t>Алюминиевый профиль №30  (Г - образный)</t>
  </si>
  <si>
    <t>Алюминиевый профиль №31</t>
  </si>
  <si>
    <t>Алюминиевый профиль №32</t>
  </si>
  <si>
    <t>Алюмин профиль "Чита"  шириной 12мм</t>
  </si>
  <si>
    <t>Алюмин профиль "Чита"  шириной 6мм</t>
  </si>
  <si>
    <t>Тиакол</t>
  </si>
  <si>
    <t>Клипсы 12 мм</t>
  </si>
  <si>
    <t>Клипсы 6 мм</t>
  </si>
  <si>
    <t>Огнебиозащитное средство</t>
  </si>
  <si>
    <t>Нажимное кольцо</t>
  </si>
  <si>
    <t>Сухарь (полиамидный)</t>
  </si>
  <si>
    <t>Клин тягового хомута черт № 106.00.002-3</t>
  </si>
  <si>
    <t>Хомут для гасителя Ø100 мм</t>
  </si>
  <si>
    <t>Хомут для гасителя Ø50 мм</t>
  </si>
  <si>
    <t>Смазка ЛЗ-ЦНИИ  (ГОСТ 19791-74)</t>
  </si>
  <si>
    <t>Ось с буртиком 32х70</t>
  </si>
  <si>
    <t>Металлическая втулка гасителя колебания</t>
  </si>
  <si>
    <t>Тарельчатая шайба для шпинтона</t>
  </si>
  <si>
    <t>Фильтр большой для ВР №292 и №242</t>
  </si>
  <si>
    <t>Фильтр маятника для ВР №242</t>
  </si>
  <si>
    <t xml:space="preserve">Кондиционер УКВ </t>
  </si>
  <si>
    <t>Преоброзователь для крышевого кондиционера 110В/220В 3х фазный</t>
  </si>
  <si>
    <t xml:space="preserve"> УП " Узтемирйулмаштаъмир"</t>
  </si>
  <si>
    <t>Покупка: 8300</t>
  </si>
  <si>
    <t>➡️Продажа: 8330</t>
  </si>
  <si>
    <t>🏛Цб РУз: 8236.87🔺</t>
  </si>
  <si>
    <t>🇷🇺 Курс Рубль:</t>
  </si>
  <si>
    <t>⬅️Покупка: 120🔻</t>
  </si>
  <si>
    <t>➡️Продажа: 130🔻</t>
  </si>
  <si>
    <t>🏛Цб РУз: 125.19🔻</t>
  </si>
  <si>
    <t>💶 Курс еur</t>
  </si>
  <si>
    <t>⬅️Покупка: 9600🔻</t>
  </si>
  <si>
    <t>➡️Продажа: 9700🔻</t>
  </si>
  <si>
    <t>🏛Цб РУз: 9390.86🔻</t>
  </si>
  <si>
    <t>ИТОГО в долл.:</t>
  </si>
  <si>
    <t>Сырье и материалы:</t>
  </si>
  <si>
    <t>Стальной лист холоднокатаный 1,5мм СТ3 ГОСТ 19281-89</t>
  </si>
  <si>
    <t>Стальной лист холоднокатаный 2 мм СТ3  ГОСТ 19281-89</t>
  </si>
  <si>
    <t>Стальной лист горячекатаный  3 мм СТ3  ГОСТ 19281-89</t>
  </si>
  <si>
    <t>Стальной лист горячекатаный 4 мм 09Г2С  ГОСТ 19281-89</t>
  </si>
  <si>
    <t>Стальной лист  4 мм рифленый  ГОСТ 8568-77</t>
  </si>
  <si>
    <t xml:space="preserve">Гидравлические гасители колебаний </t>
  </si>
  <si>
    <t>Колесо цельнокатаное Ø 957мм ГОСТ 10791-2011 П</t>
  </si>
  <si>
    <t>Ось редукторная РУ-1Ш № 875.16.002 ГОСТ 22780-93</t>
  </si>
  <si>
    <t>Ось РУ1Ш П</t>
  </si>
  <si>
    <t xml:space="preserve">Редуктор ДМИ-44.03.000СБ </t>
  </si>
  <si>
    <t>Аккумуляторные батареи щелочные 40 FL 350 (86 штук в 1 комплекте) с перемычками</t>
  </si>
  <si>
    <t>Эластичная муфта МППГ-02</t>
  </si>
  <si>
    <t>Межвагонное соединение МВС Э 018 95 мм2 дл.4,25м в сборе</t>
  </si>
  <si>
    <t>комп МВС</t>
  </si>
  <si>
    <t>Воздухораспределитель усл. №242</t>
  </si>
  <si>
    <t>ЭВР № 305-000 с дифференциальным клапаном рабочей камеры</t>
  </si>
  <si>
    <t>Регулятор тормозных рычажных передач усл.№ 675М</t>
  </si>
  <si>
    <t>Концевой кран усл №4314</t>
  </si>
  <si>
    <t>Соединительный рукав 369А в сборе</t>
  </si>
  <si>
    <t>Подшипник 36-232726 Е2М (роликовый-цилиндрический)</t>
  </si>
  <si>
    <t>Подшипник 36-42726 Е2М (роликовый-цилиндрический)</t>
  </si>
  <si>
    <r>
      <t>т</t>
    </r>
    <r>
      <rPr>
        <sz val="12"/>
        <color indexed="8"/>
        <rFont val="Arial"/>
        <family val="2"/>
        <charset val="204"/>
      </rPr>
      <t>н</t>
    </r>
  </si>
  <si>
    <t>Швеллер № 30 (для хребтовой балки) ГОСТ 8240-89</t>
  </si>
  <si>
    <t>7216319000                          7228701000</t>
  </si>
  <si>
    <t>Швеллер № 20 (для хребтовой балки) ГОСТ 8240-90</t>
  </si>
  <si>
    <t>Балка двутаврная №30 ГОСТ 8239-89</t>
  </si>
  <si>
    <t>7216321100                 7216321900</t>
  </si>
  <si>
    <t>Уголок 100х100х8 ГОСТ 8509-72</t>
  </si>
  <si>
    <t>7228701000                      7216400000</t>
  </si>
  <si>
    <t>Стальной лист холоднокатаный 2мм СТ3 ГОСТ 19281-89</t>
  </si>
  <si>
    <t>Стальной лист горячекатаный  3 мм СТ3 ГОСТ 19281-89</t>
  </si>
  <si>
    <t>Стальной лист горячекатаный 4мм 09Г2С ГОСТ 19281-89</t>
  </si>
  <si>
    <t>Стальной лист  4 мм рифленный  ГОСТ 8568-77</t>
  </si>
  <si>
    <t>Стальной лист  горячекатаный 5мм 09Г2С ГОСТ 19281-89</t>
  </si>
  <si>
    <t>Стальной лист горячекатаный 6мм 09Г2С ГОСТ 19281-89</t>
  </si>
  <si>
    <t>Стальной лист горячекатаный 8мм 09Г2С ГОСТ 19281-89</t>
  </si>
  <si>
    <t>Стальной лист горячекатаный 10мм 09Г2С ГОСТ 19281-89</t>
  </si>
  <si>
    <t>Стальной лист горячекатаный 12 мм 09Г2С  ГОСТ 19281-89</t>
  </si>
  <si>
    <t>Стальной лист горячекатаный 14 мм  09Г2С ГОСТ 19281-89</t>
  </si>
  <si>
    <t>Стальной лист горячекатаный 16 мм  09Г2С ГОСТ 19281-89</t>
  </si>
  <si>
    <t>Стальной лист горячекатаный 20 мм  09Г2С ГОСТ 19281-89</t>
  </si>
  <si>
    <t>Стальной лист горячекатаный 25 мм  09Г2С ГОСТ 19281-89</t>
  </si>
  <si>
    <t>Стальной лист горячекатаный 40 мм  09Г2С ГОСТ 19281-89</t>
  </si>
  <si>
    <t>Прокат стальной круглый СТ 55С2 пружинный Ø40мм          L-6240мм  ГОСТ14959-79</t>
  </si>
  <si>
    <t>7228209100                 7228306900</t>
  </si>
  <si>
    <t>Прокат стальной круглый СТ 55С2 пружинный Ø20мм                 L-5800мм  ГОСТ14959-79</t>
  </si>
  <si>
    <t>Прокат стальной круглый СТ 55С2 пружинный Ø30мм          L-5900мм  ГОСТ14959-79</t>
  </si>
  <si>
    <t>Прокат стальной круглый СТ 55С2 пружинный Ø20мм          L-4100мм  ГОСТ14959-79</t>
  </si>
  <si>
    <t>Прокат стальной круглый СТ 55С2 пружинный Ø16мм           L-2700мм  ГОСТ14959-80</t>
  </si>
  <si>
    <t>Прокат стальной круглый СТ 55С2 пружинный Ø36мм               L-4200мм  ГОСТ14959-79</t>
  </si>
  <si>
    <t>Колесо цельнокатанное Ø 957мм ГОСТ 10791-2011 П</t>
  </si>
  <si>
    <t xml:space="preserve">Буксовый комплект (корпус буксы, 4-х болтовая крепительная и 4-х болтовая смотровая крышки, болты) (для пас. ваг.) </t>
  </si>
  <si>
    <t>Аккумуляторные батареи щелочные 40 FL 350                             (86 штук в 1 комплекте) с перемычками</t>
  </si>
  <si>
    <t>Межвагонное соединение МВС-Э018 95мм2 дл.4,25м в сборе</t>
  </si>
  <si>
    <t xml:space="preserve">комп </t>
  </si>
  <si>
    <t>ЭВР№305-000 с дифференциальным клапаном рабочей камеры</t>
  </si>
  <si>
    <t>Подшипник 36-42726 Е2М    (роликовый-цилиндрический)</t>
  </si>
  <si>
    <t>Постановление Президента №ПП-4707 от 04.03.2015г.</t>
  </si>
  <si>
    <t>«Утверждаю»
Главный менеджер, главный инженер                      
       АО «Узбекистон Темир Йуллари                                                                                                Х.Н. Хосилов
____________________________________
«_____»________________________2018г.</t>
  </si>
  <si>
    <t>РСП-14</t>
  </si>
  <si>
    <r>
      <rPr>
        <b/>
        <u/>
        <sz val="12"/>
        <color indexed="8"/>
        <rFont val="Arial"/>
        <family val="2"/>
        <charset val="204"/>
      </rPr>
      <t>Товары,</t>
    </r>
    <r>
      <rPr>
        <b/>
        <sz val="12"/>
        <color indexed="8"/>
        <rFont val="Arial"/>
        <family val="2"/>
        <charset val="204"/>
      </rPr>
      <t xml:space="preserve"> закупаемые в рамках реализации </t>
    </r>
    <r>
      <rPr>
        <b/>
        <u/>
        <sz val="12"/>
        <color indexed="8"/>
        <rFont val="Arial"/>
        <family val="2"/>
        <charset val="204"/>
      </rPr>
      <t>государственных программ развития</t>
    </r>
    <r>
      <rPr>
        <b/>
        <sz val="12"/>
        <color indexed="8"/>
        <rFont val="Arial"/>
        <family val="2"/>
        <charset val="204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№ЗРУ-472 "О государственных закупках", по УП "РСП-14" на 2019 год.</t>
    </r>
  </si>
  <si>
    <t>Ед. изм.</t>
  </si>
  <si>
    <t>АО "УТЙ"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</si>
  <si>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</si>
  <si>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</si>
  <si>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</si>
  <si>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</si>
  <si>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</si>
  <si>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</si>
  <si>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</si>
  <si>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</si>
  <si>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</si>
  <si>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</si>
  <si>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</si>
  <si>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</si>
  <si>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</si>
  <si>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</si>
  <si>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</si>
  <si>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</si>
  <si>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</si>
  <si>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</si>
  <si>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</si>
  <si>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</si>
  <si>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</si>
  <si>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</si>
  <si>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</si>
  <si>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</si>
  <si>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</si>
  <si>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</si>
  <si>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</si>
  <si>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</si>
  <si>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</si>
  <si>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</si>
  <si>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</si>
  <si>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</si>
  <si>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</si>
  <si>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</si>
  <si>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</si>
  <si>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</si>
  <si>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</si>
  <si>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</si>
  <si>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</si>
  <si>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</si>
  <si>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</si>
  <si>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</si>
  <si>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</si>
  <si>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</si>
  <si>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</si>
  <si>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</si>
  <si>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</si>
  <si>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</si>
  <si>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</si>
  <si>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</si>
  <si>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</si>
  <si>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</si>
  <si>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</si>
  <si>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</si>
  <si>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</si>
  <si>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</si>
  <si>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</si>
  <si>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</si>
  <si>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</si>
  <si>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</si>
  <si>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</si>
  <si>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</si>
  <si>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</si>
  <si>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</si>
  <si>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</si>
  <si>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</si>
  <si>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</si>
  <si>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</si>
  <si>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</si>
  <si>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</si>
  <si>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</si>
  <si>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</si>
  <si>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</si>
  <si>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</si>
  <si>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</si>
  <si>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</si>
  <si>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</si>
  <si>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2.105</t>
  </si>
  <si>
    <t>2.106</t>
  </si>
  <si>
    <t>2.107</t>
  </si>
  <si>
    <t>2.108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</si>
  <si>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</si>
  <si>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</si>
  <si>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</si>
  <si>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</si>
  <si>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</si>
  <si>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</si>
  <si>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</si>
  <si>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</si>
  <si>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</si>
  <si>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</si>
  <si>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</si>
  <si>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</si>
  <si>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</si>
  <si>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</si>
  <si>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</si>
  <si>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</si>
  <si>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</si>
  <si>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</si>
  <si>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</si>
  <si>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</si>
  <si>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</si>
  <si>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</si>
  <si>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</si>
  <si>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</si>
  <si>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</si>
  <si>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</si>
  <si>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</si>
  <si>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</si>
  <si>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</si>
  <si>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</si>
  <si>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</si>
  <si>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</si>
  <si>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</si>
  <si>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</si>
  <si>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</si>
  <si>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</si>
  <si>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</si>
  <si>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</si>
  <si>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</si>
  <si>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</si>
  <si>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</si>
  <si>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</si>
  <si>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</si>
  <si>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</si>
  <si>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</si>
  <si>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</si>
  <si>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</si>
  <si>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</si>
  <si>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</si>
  <si>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</si>
  <si>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</si>
  <si>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</si>
  <si>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</si>
  <si>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</si>
  <si>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</si>
  <si>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</si>
  <si>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</si>
  <si>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</si>
  <si>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</si>
  <si>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</si>
  <si>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</si>
  <si>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</si>
  <si>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</si>
  <si>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</si>
  <si>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</si>
  <si>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</si>
  <si>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</si>
  <si>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</si>
  <si>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</si>
  <si>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</si>
  <si>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</si>
  <si>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</si>
  <si>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</si>
  <si>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</si>
  <si>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</si>
  <si>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</si>
  <si>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</si>
  <si>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</si>
  <si>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</si>
  <si>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</si>
  <si>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</si>
  <si>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</si>
  <si>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</si>
  <si>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</si>
  <si>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</si>
  <si>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</si>
  <si>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</si>
  <si>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</si>
  <si>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</si>
  <si>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</si>
  <si>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</si>
  <si>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</si>
  <si>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</si>
  <si>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</si>
  <si>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</si>
  <si>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</si>
  <si>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</si>
  <si>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</si>
  <si>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</si>
  <si>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</si>
  <si>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</si>
  <si>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</si>
  <si>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</si>
  <si>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</si>
  <si>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</si>
  <si>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</si>
  <si>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</si>
  <si>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</si>
  <si>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</si>
  <si>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</si>
  <si>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</si>
  <si>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</si>
  <si>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</si>
  <si>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</si>
  <si>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</si>
  <si>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</si>
  <si>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</si>
  <si>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</si>
  <si>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</si>
  <si>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</si>
  <si>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</si>
  <si>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</si>
  <si>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</si>
  <si>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</si>
  <si>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</si>
  <si>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</si>
  <si>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</si>
  <si>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</si>
  <si>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</si>
  <si>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</si>
  <si>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</si>
  <si>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</si>
  <si>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</si>
  <si>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</si>
  <si>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</si>
  <si>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</si>
  <si>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</si>
  <si>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</si>
  <si>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</si>
  <si>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</si>
  <si>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</si>
  <si>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</si>
  <si>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</si>
  <si>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</si>
  <si>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2.164</t>
  </si>
  <si>
    <t>2.165</t>
  </si>
  <si>
    <t>2.166</t>
  </si>
  <si>
    <t>2.167</t>
  </si>
  <si>
    <t>2.168</t>
  </si>
  <si>
    <t>2.169</t>
  </si>
  <si>
    <t>2.170</t>
  </si>
  <si>
    <t>2.171</t>
  </si>
  <si>
    <t>2.172</t>
  </si>
  <si>
    <t>2.173</t>
  </si>
  <si>
    <t>2.174</t>
  </si>
  <si>
    <t>2.175</t>
  </si>
  <si>
    <t>2.176</t>
  </si>
  <si>
    <t>2.177</t>
  </si>
  <si>
    <t>2.178</t>
  </si>
  <si>
    <t>2.179</t>
  </si>
  <si>
    <t>2.180</t>
  </si>
  <si>
    <t>2.181</t>
  </si>
  <si>
    <t>2.182</t>
  </si>
  <si>
    <t>2.183</t>
  </si>
  <si>
    <t>2.184</t>
  </si>
  <si>
    <t>2.185</t>
  </si>
  <si>
    <t>2.186</t>
  </si>
  <si>
    <t>2.187</t>
  </si>
  <si>
    <t>2.188</t>
  </si>
  <si>
    <t>2.189</t>
  </si>
  <si>
    <t>2.190</t>
  </si>
  <si>
    <t>2.191</t>
  </si>
  <si>
    <t>2.192</t>
  </si>
  <si>
    <t>2.193</t>
  </si>
  <si>
    <t>2.194</t>
  </si>
  <si>
    <t>2.195</t>
  </si>
  <si>
    <t>2.196</t>
  </si>
  <si>
    <t>2.197</t>
  </si>
  <si>
    <t>2.198</t>
  </si>
  <si>
    <t>2.199</t>
  </si>
  <si>
    <t>2.200</t>
  </si>
  <si>
    <t>2.201</t>
  </si>
  <si>
    <t>2.202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</si>
  <si>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</si>
  <si>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</si>
  <si>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</si>
  <si>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</si>
  <si>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</si>
  <si>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</si>
  <si>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</si>
  <si>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</si>
  <si>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</si>
  <si>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2.212</t>
  </si>
  <si>
    <t>2.213</t>
  </si>
  <si>
    <t>2.214</t>
  </si>
  <si>
    <t>2.215</t>
  </si>
  <si>
    <t>2.216</t>
  </si>
  <si>
    <t>2.217</t>
  </si>
  <si>
    <t>2.218</t>
  </si>
  <si>
    <t>2.219</t>
  </si>
  <si>
    <t>2.220</t>
  </si>
  <si>
    <t>2.221</t>
  </si>
  <si>
    <t>2.222</t>
  </si>
  <si>
    <t>2.223</t>
  </si>
  <si>
    <t>2.224</t>
  </si>
  <si>
    <t>2.225</t>
  </si>
  <si>
    <t>2.226</t>
  </si>
  <si>
    <t>2.227</t>
  </si>
  <si>
    <t>2.228</t>
  </si>
  <si>
    <t>2.229</t>
  </si>
  <si>
    <t>2.230</t>
  </si>
  <si>
    <t>2.231</t>
  </si>
  <si>
    <t>2.232</t>
  </si>
  <si>
    <t>2.233</t>
  </si>
  <si>
    <t>2.234</t>
  </si>
  <si>
    <t>2.235</t>
  </si>
  <si>
    <t>2.236</t>
  </si>
  <si>
    <t>2.237</t>
  </si>
  <si>
    <t>2.238</t>
  </si>
  <si>
    <t>2.239</t>
  </si>
  <si>
    <t>2.240</t>
  </si>
  <si>
    <t>2.241</t>
  </si>
  <si>
    <t>2.242</t>
  </si>
  <si>
    <t>2.243</t>
  </si>
  <si>
    <t>2.244</t>
  </si>
  <si>
    <t>2.245</t>
  </si>
  <si>
    <t>2.246</t>
  </si>
  <si>
    <t>2.247</t>
  </si>
  <si>
    <t>2.248</t>
  </si>
  <si>
    <t>2.249</t>
  </si>
  <si>
    <t>2.250</t>
  </si>
  <si>
    <t>2.251</t>
  </si>
  <si>
    <t>2.252</t>
  </si>
  <si>
    <t>2.253</t>
  </si>
  <si>
    <t>2.254</t>
  </si>
  <si>
    <t>2.255</t>
  </si>
  <si>
    <t>2.256</t>
  </si>
  <si>
    <t>2.257</t>
  </si>
  <si>
    <t>2.258</t>
  </si>
  <si>
    <t>2.259</t>
  </si>
  <si>
    <t>2.260</t>
  </si>
  <si>
    <t>2.261</t>
  </si>
  <si>
    <t>2.262</t>
  </si>
  <si>
    <t>2.263</t>
  </si>
  <si>
    <t>2.264</t>
  </si>
  <si>
    <t>2.265</t>
  </si>
  <si>
    <t>2.266</t>
  </si>
  <si>
    <t>2.267</t>
  </si>
  <si>
    <t>2.268</t>
  </si>
  <si>
    <t>2.269</t>
  </si>
  <si>
    <t>2.270</t>
  </si>
  <si>
    <t>2.271</t>
  </si>
  <si>
    <t>2.272</t>
  </si>
  <si>
    <t>2.273</t>
  </si>
  <si>
    <t>2.274</t>
  </si>
  <si>
    <t>2.275</t>
  </si>
  <si>
    <t>2.276</t>
  </si>
  <si>
    <t>2.277</t>
  </si>
  <si>
    <t>2.278</t>
  </si>
  <si>
    <t>2.279</t>
  </si>
  <si>
    <t>2.280</t>
  </si>
  <si>
    <r>
      <rPr>
        <sz val="12"/>
        <color theme="1"/>
        <rFont val="Arial"/>
        <family val="2"/>
        <charset val="204"/>
      </rPr>
      <t xml:space="preserve">Примечание: Данные представлены по объектам "Строительство а/д моста через р.Чирчик в Кибрайском районе" и "Строительство транспортной развязки по ул.Кипчок через ж/д переезд Ташкент-Ангрен". По другим объектам Мостоотряда №13 отсутствует проектно-сметная документация (ПСД), в связи с чем собрать данные по требуемым материалам не представляется возможным. Также в таблице не представлены данные по требуемым изделиям и материалам по перилам и опорам освещения на объекте "Строительство транспортной развязки по ул.Кипчок через ж/д переезд Ташкент-Ангрен", в связи с отсутствием ПСД по ним. </t>
    </r>
  </si>
  <si>
    <t xml:space="preserve">Собственные средства  </t>
  </si>
  <si>
    <t>Оборудование:</t>
  </si>
  <si>
    <t>№
п/п</t>
  </si>
  <si>
    <t>Всего по УП " Узтемирйулмаштаъмир":</t>
  </si>
  <si>
    <t>Всего по АО "Toshkent yo`lovchi vagonlarini qurish va ta’mirlash zavodi":</t>
  </si>
  <si>
    <t>Итого сырье и материалы по                                             АО "Toshkent yo`lovchi vagonlarini qurish va ta’mirlash zavodi":</t>
  </si>
  <si>
    <t>Итого комплектующие и запасные 
 части по АО "Toshkent yo`lovchi vagonlarini qurish va ta’mirlash zavodi":</t>
  </si>
  <si>
    <t>Итого сырье и материалы по                                              УП " Узтемирйулмаштаъмир":</t>
  </si>
  <si>
    <t>Итого комплектующие и                     запасные  части по УП " Узтемирйулмаштаъмир":</t>
  </si>
  <si>
    <t>Итого сырье и материалы по                                             Трест УП "Куприккурилиш":</t>
  </si>
  <si>
    <t>Итого сырье и  материалы по
подведомственного предприятия (долл.):</t>
  </si>
  <si>
    <t>Итого комплектующие и запасные части по подведомственного предприятия (долл.):</t>
  </si>
  <si>
    <t>Итого оборудование по подведомственного предприятия (долл.):</t>
  </si>
  <si>
    <t>Итого сырье и  материалы по
подведомственного предприятия (сум):</t>
  </si>
  <si>
    <t>Итого комплектующие и запасные части по подведомственного предприятия (сум):</t>
  </si>
  <si>
    <t>Итого оборудование по подведомственного предприятия  (сум):</t>
  </si>
  <si>
    <t>Итого сырье и материалы по                                            УП " Узтемирйулмаштаъмир":</t>
  </si>
  <si>
    <t>Итого сырье и 
 материалы по АО "Toshkent yo`lovchi vagonlarini qurish va ta’mirlash zavodi"  (долл.):</t>
  </si>
  <si>
    <t>Итого комплектующие и запасные 
 части по  АО "Toshkent yo`lovchi vagonlarini qurish va ta’mirlash zavodi"  (долл.):</t>
  </si>
  <si>
    <t>Всего по АО "Toshkent yo`lovchi vagonlarini qurish va ta’mirlash zavodi"  (долл.):</t>
  </si>
  <si>
    <t>Итого комплектующие и запасные части по  УП "РСП-14"  (долл.):</t>
  </si>
  <si>
    <t>Всего по УП "РСП-14"  (долл.):</t>
  </si>
  <si>
    <t xml:space="preserve">Сырье и материалы </t>
  </si>
  <si>
    <t>Комплектующие и запасные части</t>
  </si>
  <si>
    <t>ВСЕГО</t>
  </si>
  <si>
    <t>Услуги</t>
  </si>
  <si>
    <t>№               п/п</t>
  </si>
  <si>
    <t xml:space="preserve">Ориентировочная цена за единицу </t>
  </si>
  <si>
    <t>Общая 
стоимость</t>
  </si>
  <si>
    <r>
      <rPr>
        <b/>
        <u/>
        <sz val="12"/>
        <color theme="1"/>
        <rFont val="Arial"/>
        <family val="2"/>
        <charset val="204"/>
      </rPr>
      <t>Работы и услуги,</t>
    </r>
    <r>
      <rPr>
        <b/>
        <sz val="12"/>
        <color theme="1"/>
        <rFont val="Arial"/>
        <family val="2"/>
        <charset val="204"/>
      </rPr>
      <t xml:space="preserve"> закупаемые в соответствии с отдельным порядком, установленным
 постановлением Президента Республики Узбекистан 
от 22.01.2018г</t>
    </r>
    <r>
      <rPr>
        <b/>
        <u/>
        <sz val="12"/>
        <color theme="1"/>
        <rFont val="Arial"/>
        <family val="2"/>
        <charset val="204"/>
      </rPr>
      <t xml:space="preserve"> №ПП-3487</t>
    </r>
    <r>
      <rPr>
        <b/>
        <sz val="12"/>
        <color theme="1"/>
        <rFont val="Arial"/>
        <family val="2"/>
        <charset val="204"/>
      </rPr>
      <t>,  по АО "Узбекистон темир йуллари" на 2019 год.</t>
    </r>
  </si>
  <si>
    <t>I - IV квартал 
2019 года</t>
  </si>
  <si>
    <t xml:space="preserve">"Утверждаю"
 Главный менеджер-главный инженер 
 АО «Узбекистон темир йуллари»
__________________________Х.Н. Хасилов   "____________" _________________2018 г
</t>
  </si>
  <si>
    <r>
      <rPr>
        <b/>
        <u/>
        <sz val="12"/>
        <color theme="1"/>
        <rFont val="Arial"/>
        <family val="2"/>
        <charset val="204"/>
      </rPr>
      <t>Товары,</t>
    </r>
    <r>
      <rPr>
        <b/>
        <sz val="12"/>
        <color theme="1"/>
        <rFont val="Arial"/>
        <family val="2"/>
        <charset val="204"/>
      </rPr>
      <t xml:space="preserve"> закупаемые в соответствии с отдельным порядком, установленным постановлением Президента Республики Узбекистан 
от 22.01.2018г </t>
    </r>
    <r>
      <rPr>
        <b/>
        <u/>
        <sz val="12"/>
        <color theme="1"/>
        <rFont val="Arial"/>
        <family val="2"/>
        <charset val="204"/>
      </rPr>
      <t>№ПП-3487</t>
    </r>
    <r>
      <rPr>
        <b/>
        <sz val="12"/>
        <color theme="1"/>
        <rFont val="Arial"/>
        <family val="2"/>
        <charset val="204"/>
      </rPr>
      <t xml:space="preserve"> , по АО "Узбекистон темир йуллари" на 2019 год
 ( по подведомственным подразделениям, предприятиям)</t>
    </r>
  </si>
  <si>
    <t>Итого комплектующие и запасные части по УП " Узтемирйулмаштаъмир"</t>
  </si>
  <si>
    <t>Всего по 
УП " Узтемирйулмаштаъмир":</t>
  </si>
  <si>
    <t xml:space="preserve"> АО "Toshkent yo`lovchi vagonlarini qurish va ta’mirlash zavodi" </t>
  </si>
  <si>
    <t>АО "Тошкент механика заводи"</t>
  </si>
  <si>
    <t>Итого сырье и материалы по 
АО "Тошкент механика заводи"  (долл.):</t>
  </si>
  <si>
    <t>Итого  комплектующие и запасные части по АО "Тошкент механика заводи" (долл.):</t>
  </si>
  <si>
    <t>Всего по АО "Тошкент механика заводи" (долл.):</t>
  </si>
  <si>
    <t>ВСЕГО по подведомственным предприятиям  (долл):</t>
  </si>
  <si>
    <t>ВСЕГО по подведомственным предприятиям (сум):</t>
  </si>
  <si>
    <t xml:space="preserve">"Утверждаю"
 Главный менеджер-главный инженер 
 АО «Узбекистон темир йуллари»
__________________________Х.Н. Хасилов  
 "____________" _________________2018 г
</t>
  </si>
  <si>
    <r>
      <rPr>
        <b/>
        <u/>
        <sz val="12"/>
        <color theme="1"/>
        <rFont val="Arial"/>
        <family val="2"/>
        <charset val="204"/>
      </rPr>
      <t>Товары,</t>
    </r>
    <r>
      <rPr>
        <b/>
        <sz val="12"/>
        <color theme="1"/>
        <rFont val="Arial"/>
        <family val="2"/>
        <charset val="204"/>
      </rPr>
      <t xml:space="preserve"> закупаемые в рамках реализации</t>
    </r>
    <r>
      <rPr>
        <b/>
        <u/>
        <sz val="12"/>
        <color theme="1"/>
        <rFont val="Arial"/>
        <family val="2"/>
        <charset val="204"/>
      </rPr>
      <t xml:space="preserve"> государственных программ развития</t>
    </r>
    <r>
      <rPr>
        <b/>
        <sz val="12"/>
        <color theme="1"/>
        <rFont val="Arial"/>
        <family val="2"/>
        <charset val="204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№ЗРУ-472 "О государственных закупках", по  АО "Узбекистон темир йуллари" на 2019 год 
(по подведомственным подразделениям, предприятиям)</t>
    </r>
  </si>
  <si>
    <t>Итого сырье и материалы по                                              Тресту УП "Куприккурилиш":</t>
  </si>
  <si>
    <t>Всего по Тресту УП "Куприккурилиш":</t>
  </si>
  <si>
    <t>в том числе по:</t>
  </si>
  <si>
    <t xml:space="preserve"> АО "УТЙ"</t>
  </si>
  <si>
    <t>подведомственным предприятиям</t>
  </si>
  <si>
    <t>ВСЕГО в долларах США</t>
  </si>
  <si>
    <t>ВСЕГО в сумах</t>
  </si>
  <si>
    <t xml:space="preserve">СВОДНАЯ ИНФОРМАЦИЯ
 о  прогнозе приобретения товаров и услуг, закупаемых АО "Узбекистон темир йуллари" в 2019 году и проходящих экспертизу в НАПУ
</t>
  </si>
  <si>
    <t xml:space="preserve"> №ПП-3487 (для текущих, эксплуатационных нужд)</t>
  </si>
  <si>
    <t>№ЗРУ-472 "О государственных закупках"</t>
  </si>
  <si>
    <t>Вагонное хозяйство</t>
  </si>
  <si>
    <t>Локомотивное хозяйство</t>
  </si>
  <si>
    <t>Путевое хозяйство</t>
  </si>
  <si>
    <t>Хозяйство электроснабжения</t>
  </si>
  <si>
    <t>Хозяйство сигнализации и связи</t>
  </si>
  <si>
    <t xml:space="preserve">СВОДНАЯ ИНФОРМАЦИЯ
 о  прогнозе приобретения товаров и услуг, закупаемых АО "Узбекистон темир йуллари" в 2019 году и проходящих экспертизу в НАПУ
 (в разрезе подразделений)
</t>
  </si>
  <si>
    <t>Литейное производство (через ТЭР-НХ)</t>
  </si>
  <si>
    <t>Информационно-вычислительный центр (услуги)</t>
  </si>
  <si>
    <t>АО "Ташкентский механический завод"</t>
  </si>
  <si>
    <t>УП "Узтемирйулмаштаъмир"</t>
  </si>
  <si>
    <t xml:space="preserve"> АО "Ташкентский завод по строительству и ремонту пассажирских вагонов"</t>
  </si>
  <si>
    <t xml:space="preserve"> УП "Куприккурилиш" Трест</t>
  </si>
  <si>
    <t>Примечание
(стадия приобретения)</t>
  </si>
  <si>
    <t>Приобретенные на 2021 год</t>
  </si>
  <si>
    <t>2</t>
  </si>
  <si>
    <t>3</t>
  </si>
  <si>
    <t>4</t>
  </si>
  <si>
    <t>1</t>
  </si>
  <si>
    <t>Всего по ………….. хозяйству:</t>
  </si>
  <si>
    <t>Итого оборудование по ………... хозяйству:</t>
  </si>
  <si>
    <t>Итого
 комплектующие и запасные части по ………. хозяйству:</t>
  </si>
  <si>
    <t>Итого
 сырье и материалы по …….. хозяйству:</t>
  </si>
  <si>
    <t>…………. хозяйство:</t>
  </si>
  <si>
    <t xml:space="preserve">Прочие </t>
  </si>
  <si>
    <t>Итого прочие по ………... хозяйству:</t>
  </si>
  <si>
    <t>Итого услуги по ………... хозяйству:</t>
  </si>
  <si>
    <t>Всего товаров по ………….. хозяйству:</t>
  </si>
  <si>
    <t xml:space="preserve">Юридик шахс мақомига эга бўлган корхона ва бўлинмалар фақат 2-таблицани тўлдиради.   </t>
  </si>
  <si>
    <t xml:space="preserve">* примечание: Предприятие с юридическим лицом заполняют только таблицу №2 (Юридик шахс мақомига эга бўлган корхона ва бўлинмалар фақат 2-таблицани тўлдиради).   </t>
  </si>
  <si>
    <t xml:space="preserve">* примечание: Предприятие без юридического лица заполняют таблицы №1 и №2 (Юридик шахс мақомига эга бўлмаган корхона ва бўлинмалар 1 ва 2-таблицаларни тўлдиради.) </t>
  </si>
  <si>
    <t xml:space="preserve">итого за год </t>
  </si>
  <si>
    <t>* примечание: Товары получаемые через НХ выделить красным цветом  (НХ орқали олинадиган товарлар рўйхати қизил ранга ажратилсин)</t>
  </si>
  <si>
    <t>Приобретаемые в 1 квартале</t>
  </si>
  <si>
    <t>Приобретаемые во 2 квартале</t>
  </si>
  <si>
    <t>Приобретаемые в 3 квартале</t>
  </si>
  <si>
    <t>Приобретаемые в 4 квартале</t>
  </si>
  <si>
    <t>Товары, закупаемые в соответствии с отдельным порядком, установленным постановлением Президента Республики Узбекистан 
от 22.01.2018г №ПП-3487 , по АО "Узбекистон темир йуллари" на 2021 год</t>
  </si>
  <si>
    <r>
      <rPr>
        <b/>
        <u/>
        <sz val="18"/>
        <color theme="1"/>
        <rFont val="Arial"/>
        <family val="2"/>
        <charset val="204"/>
      </rPr>
      <t>Товары,</t>
    </r>
    <r>
      <rPr>
        <b/>
        <sz val="18"/>
        <color theme="1"/>
        <rFont val="Arial"/>
        <family val="2"/>
        <charset val="204"/>
      </rPr>
      <t xml:space="preserve"> закупаемые в рамках реализации </t>
    </r>
    <r>
      <rPr>
        <b/>
        <u/>
        <sz val="18"/>
        <color theme="1"/>
        <rFont val="Arial"/>
        <family val="2"/>
        <charset val="204"/>
      </rPr>
      <t>государственных программ развития</t>
    </r>
    <r>
      <rPr>
        <b/>
        <sz val="18"/>
        <color theme="1"/>
        <rFont val="Arial"/>
        <family val="2"/>
        <charset val="204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      
№ЗРУ-472 "О государственных закупках"  по АО "Узбекистон темир йуллари" на 2021 год</t>
    </r>
  </si>
  <si>
    <t>*примечание: это таблица только для закупа импорта (Бу таблица фақат импорт қилинадиган товар ва ҳизматлар учун)</t>
  </si>
  <si>
    <t>АО "O'ZTEMIRYO'LYO'LOVCHI":</t>
  </si>
  <si>
    <t>Уголь марки "Д" (0-300)</t>
  </si>
  <si>
    <t>5</t>
  </si>
  <si>
    <t>Текстропно-карданный привод (ТК-2)</t>
  </si>
  <si>
    <t>6</t>
  </si>
  <si>
    <t>Текстропно-карданный привод (ТК-3)</t>
  </si>
  <si>
    <t>7</t>
  </si>
  <si>
    <t>8</t>
  </si>
  <si>
    <t xml:space="preserve">Ремкомплект компрессора МАБ-2 </t>
  </si>
  <si>
    <t>9</t>
  </si>
  <si>
    <t>10</t>
  </si>
  <si>
    <t>11</t>
  </si>
  <si>
    <t>12</t>
  </si>
  <si>
    <t>13</t>
  </si>
  <si>
    <t>Открытый холодильный компрессор VSK</t>
  </si>
  <si>
    <t>14</t>
  </si>
  <si>
    <t>Циркулярный насос ЦМО и ЦМК</t>
  </si>
  <si>
    <t>15</t>
  </si>
  <si>
    <t>Преобразователь постоянного тока для питания кондиционера воздуха (УКВ) 110V/220V, 50Hz, IP65</t>
  </si>
  <si>
    <t>16</t>
  </si>
  <si>
    <t>Преобразователь электроэнергии (6кВт) 110В/220В</t>
  </si>
  <si>
    <t>17</t>
  </si>
  <si>
    <t>18</t>
  </si>
  <si>
    <t>19</t>
  </si>
  <si>
    <t>20</t>
  </si>
  <si>
    <t>21</t>
  </si>
  <si>
    <t>Циркуляционный насос ЦМО-НЦ54</t>
  </si>
  <si>
    <t>22</t>
  </si>
  <si>
    <t>23</t>
  </si>
  <si>
    <t>Блок (пульт управления) РНГ для ЦМК</t>
  </si>
  <si>
    <t>24</t>
  </si>
  <si>
    <t>25</t>
  </si>
  <si>
    <t>26</t>
  </si>
  <si>
    <t>27</t>
  </si>
  <si>
    <t>28</t>
  </si>
  <si>
    <t>Монитор тип ТРС-1270НС1 BE</t>
  </si>
  <si>
    <t>29</t>
  </si>
  <si>
    <t>30</t>
  </si>
  <si>
    <t>31</t>
  </si>
  <si>
    <t>32</t>
  </si>
  <si>
    <t>Позиция (Ящик ПЧ) А1–Система управления инвертором СМПК. 468332.034-01 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</si>
  <si>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</si>
  <si>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</si>
  <si>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</si>
  <si>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</si>
  <si>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</si>
  <si>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</si>
  <si>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</si>
  <si>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</si>
  <si>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</si>
  <si>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</si>
  <si>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</si>
  <si>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</si>
  <si>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</si>
  <si>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Итого
 сырье и материалы по АО "O'ZTEMIRYO'LYO'LOVCHI":</t>
  </si>
  <si>
    <t>Итого
 комплектующие и запасные части по АО "O'ZTEMIRYO'LYO'LOVCHI":</t>
  </si>
  <si>
    <t>Итого прочие по АО "O'ZTEMIRYO'LYO'LOVCHI":</t>
  </si>
  <si>
    <t>Всего товаров по АО "O'ZTEMIRYO'LYO'LOVCHI":</t>
  </si>
  <si>
    <t>Итого услуги по АО "O'ZTEMIRYO'LYO'LOVCHI":</t>
  </si>
  <si>
    <t>Всего по АО "O'ZTEMIRYO'LYO'LOVCHI":</t>
  </si>
  <si>
    <t>компл.</t>
  </si>
  <si>
    <t>Маски одноразовые</t>
  </si>
  <si>
    <t>Перчатки одноразовые</t>
  </si>
  <si>
    <t>Маски KN95</t>
  </si>
  <si>
    <t>Антисептики 100 мл</t>
  </si>
  <si>
    <t>Антисептики 500 мл</t>
  </si>
  <si>
    <t>Защитные очки</t>
  </si>
  <si>
    <t>Туалетная бумага</t>
  </si>
  <si>
    <t>Бумажное полотенце</t>
  </si>
  <si>
    <t xml:space="preserve">Салфетка коробочная </t>
  </si>
  <si>
    <t>Полиэтиленовые пакеты для мусора</t>
  </si>
  <si>
    <t>Освежители воздуха</t>
  </si>
  <si>
    <t>Туалетное мыло</t>
  </si>
  <si>
    <t>Ведро оцинкованное</t>
  </si>
  <si>
    <t>Веники</t>
  </si>
  <si>
    <t>Жидкое мыло</t>
  </si>
  <si>
    <t>Нетканное полотно</t>
  </si>
  <si>
    <t>Антиржавчина</t>
  </si>
  <si>
    <t>Стиральный порошок</t>
  </si>
  <si>
    <t>Чистоль</t>
  </si>
  <si>
    <t>Биохлор</t>
  </si>
  <si>
    <t>Ведро пластмассовое</t>
  </si>
  <si>
    <t>Савок</t>
  </si>
  <si>
    <t>Металлические щетки</t>
  </si>
  <si>
    <t>Пластмассовые щетки</t>
  </si>
  <si>
    <t>Гель для мытья посуды</t>
  </si>
  <si>
    <t>Тряпка для мытья окон</t>
  </si>
  <si>
    <t>Губка из пенополиуретана</t>
  </si>
  <si>
    <t>Резиновые перчатки</t>
  </si>
  <si>
    <t>Нескользящая салфетка</t>
  </si>
  <si>
    <t>Гигиенический пакет</t>
  </si>
  <si>
    <t>Хозяйственное мыло</t>
  </si>
  <si>
    <t>пар</t>
  </si>
  <si>
    <t>рулон</t>
  </si>
  <si>
    <t>коробка</t>
  </si>
  <si>
    <t>сум</t>
  </si>
  <si>
    <t>6307 90 980 0</t>
  </si>
  <si>
    <t>Бурый уголь марки 2 БР 0-300</t>
  </si>
  <si>
    <r>
      <rPr>
        <b/>
        <u/>
        <sz val="18"/>
        <color theme="1"/>
        <rFont val="Arial"/>
        <family val="2"/>
        <charset val="204"/>
      </rPr>
      <t>Товары и услуги,</t>
    </r>
    <r>
      <rPr>
        <b/>
        <sz val="18"/>
        <color theme="1"/>
        <rFont val="Arial"/>
        <family val="2"/>
        <charset val="204"/>
      </rPr>
      <t xml:space="preserve"> закупаемые в рамках реализации </t>
    </r>
    <r>
      <rPr>
        <b/>
        <u/>
        <sz val="18"/>
        <color theme="1"/>
        <rFont val="Arial"/>
        <family val="2"/>
        <charset val="204"/>
      </rPr>
      <t>государственных программ развития</t>
    </r>
    <r>
      <rPr>
        <b/>
        <sz val="18"/>
        <color theme="1"/>
        <rFont val="Arial"/>
        <family val="2"/>
        <charset val="204"/>
      </rPr>
      <t>, проектов, предусмотренных решениями Президента и Правительства Республики Узбекистан, а также закупки финансируемые за счёт средств бюджетов бюджетной системы и других источников финансирования, подпадающих под действие Закона Республики Узбекистан от 09.04.2018г       
№ЗРУ-472 "О государственных закупках" по АО "O'ztemiryo'lyo'lovchi" на 2022 год</t>
    </r>
  </si>
  <si>
    <t>Комбинезон защитный</t>
  </si>
  <si>
    <t>Гель для мытья посуда</t>
  </si>
  <si>
    <t>Услуги ремонта пассажирских вагонов:</t>
  </si>
  <si>
    <t>Деповский ремонт (ДР)</t>
  </si>
  <si>
    <t>Техническое обслуживание (ТО-3)</t>
  </si>
  <si>
    <t>Техническое обслуживание (ТО-1)</t>
  </si>
  <si>
    <t>Деповский ремонт (ДР) СВ</t>
  </si>
  <si>
    <t>Деповский ремонт (ДР) ЦМК купейный</t>
  </si>
  <si>
    <t xml:space="preserve">Деповский ремонт (ДР) ЦМО плацкарт </t>
  </si>
  <si>
    <t xml:space="preserve">Деповский ремонт (ДР) МО меж областный </t>
  </si>
  <si>
    <t xml:space="preserve">Деповский ремонт (ДР) ЗАК </t>
  </si>
  <si>
    <t>Деповский ремонт (ДР) ЦМР вагон ресторан</t>
  </si>
  <si>
    <t xml:space="preserve">Деповский ремонт (ДР) ЦМБ багаж </t>
  </si>
  <si>
    <t xml:space="preserve">Деповский ремонт (ДР) СТ </t>
  </si>
  <si>
    <t>Капитальный ремонт (КР-1) СВ</t>
  </si>
  <si>
    <t>Капитальный ремонт (КР-1) ЦМК купейный</t>
  </si>
  <si>
    <t>Капитальный ремонт (КР-1) ЦМО плацкарт</t>
  </si>
  <si>
    <t>Капитальный ремонт (КР-1) МО межобластный</t>
  </si>
  <si>
    <t>Капитальный ремонт (КР-1) ЦМР вагон ресторан</t>
  </si>
  <si>
    <t xml:space="preserve">Капитальный ремонт (КР-1) ЗАК </t>
  </si>
  <si>
    <t xml:space="preserve">Капитальный ремонт (КР-2) СВ </t>
  </si>
  <si>
    <t>Капитальный ремонт (КР-2) ЦМК купейный</t>
  </si>
  <si>
    <t xml:space="preserve">Капитальный ремонт (КР-2) ЦМО </t>
  </si>
  <si>
    <t>Капитальнл восстановительный ремонт (КВР) ЦМК купейный</t>
  </si>
  <si>
    <t xml:space="preserve">Капитальнл восстановительный ремонт (КВР) МО межобластный </t>
  </si>
  <si>
    <t>компьютер</t>
  </si>
  <si>
    <t>кондиционер</t>
  </si>
  <si>
    <t>микроволновая печь</t>
  </si>
  <si>
    <t>принтер</t>
  </si>
  <si>
    <t>открытки представительские</t>
  </si>
  <si>
    <t>карандаш пачка 12 шт.</t>
  </si>
  <si>
    <t>ручка шариков.</t>
  </si>
  <si>
    <t>скоросшиватель бумажный</t>
  </si>
  <si>
    <t>степлер 24/6</t>
  </si>
  <si>
    <t>регистратор 75 мм</t>
  </si>
  <si>
    <t>журнал для регистрации</t>
  </si>
  <si>
    <t>скрепки 100 шт</t>
  </si>
  <si>
    <t>бумага для фото А4</t>
  </si>
  <si>
    <t>файл 100 шт</t>
  </si>
  <si>
    <t>стикер стрелочные</t>
  </si>
  <si>
    <t>клей карандаш 20гр</t>
  </si>
  <si>
    <t>клей канц. 50 мл</t>
  </si>
  <si>
    <t>скобы 24/6 1000 шт</t>
  </si>
  <si>
    <t>калькулятор 16 разр.</t>
  </si>
  <si>
    <t>запомин. Утройство 16 гб</t>
  </si>
  <si>
    <t>ручка гел uniball</t>
  </si>
  <si>
    <t>бумага А4</t>
  </si>
  <si>
    <t>автошины</t>
  </si>
  <si>
    <t>Диск отрезной</t>
  </si>
  <si>
    <t xml:space="preserve"> Приобретаемые на 2022 год</t>
  </si>
  <si>
    <t xml:space="preserve">Стаканы бумажные одноразовые </t>
  </si>
  <si>
    <t>Махровой полотенца отбеленная гидроскопическая</t>
  </si>
  <si>
    <t>Подголовники</t>
  </si>
  <si>
    <t>Рабочий мужские ботинки из натуральный кожи.</t>
  </si>
  <si>
    <t>пара</t>
  </si>
  <si>
    <t xml:space="preserve">Бязь отбеленная   </t>
  </si>
  <si>
    <t>метр</t>
  </si>
  <si>
    <t>Черный чай в пакетиках</t>
  </si>
  <si>
    <t>Зеленый чай в пакетиках</t>
  </si>
  <si>
    <t>Бумажные салфетки в коробках</t>
  </si>
  <si>
    <t>Одеяла шерстные</t>
  </si>
  <si>
    <t>Салфетки влажный</t>
  </si>
  <si>
    <t>Куртка утепленная</t>
  </si>
  <si>
    <t>Антифриз</t>
  </si>
  <si>
    <t>Паста для стирки</t>
  </si>
  <si>
    <t>Наушники одноразовые одноштекерные</t>
  </si>
  <si>
    <t xml:space="preserve">Капитально восстановительный ремонт (КВР) МО межобластный </t>
  </si>
  <si>
    <t>Капитально восстановительный ремонт (КВР) ЦМК купейный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</si>
</sst>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р_."/>
    <numFmt numFmtId="166" formatCode="#,##0.0"/>
    <numFmt numFmtId="167" formatCode="_(* #,##0.00_);_(* \(#,##0.00\);_(* &quot;-&quot;??_);_(@_)"/>
    <numFmt numFmtId="168" formatCode="_-* #,##0_р_._-;\-* #,##0_р_._-;_-* &quot;-&quot;??_р_.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u/>
      <sz val="12"/>
      <color theme="1"/>
      <name val="Arial"/>
      <family val="2"/>
      <charset val="204"/>
    </font>
    <font>
      <sz val="10"/>
      <name val="Arial Cyr"/>
      <charset val="204"/>
    </font>
    <font>
      <b/>
      <u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vertAlign val="superscript"/>
      <sz val="12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u/>
      <sz val="6.6"/>
      <color theme="10"/>
      <name val="Calibri"/>
      <family val="2"/>
    </font>
    <font>
      <i/>
      <sz val="12"/>
      <color indexed="8"/>
      <name val="Arial"/>
      <family val="2"/>
      <charset val="204"/>
    </font>
    <font>
      <sz val="10"/>
      <name val="Helv"/>
    </font>
    <font>
      <vertAlign val="superscript"/>
      <sz val="12"/>
      <color indexed="8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20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2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7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4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5" fillId="0" borderId="0"/>
    <xf numFmtId="0" fontId="25" fillId="0" borderId="0"/>
    <xf numFmtId="0" fontId="25" fillId="0" borderId="0"/>
    <xf numFmtId="164" fontId="6" fillId="0" borderId="0" applyFont="0" applyFill="0" applyBorder="0" applyAlignment="0" applyProtection="0"/>
    <xf numFmtId="0" fontId="26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167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50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9" fillId="2" borderId="5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3" fontId="9" fillId="0" borderId="1" xfId="3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" xfId="10" applyFont="1" applyBorder="1" applyAlignment="1">
      <alignment horizontal="left" vertical="center" wrapText="1"/>
    </xf>
    <xf numFmtId="0" fontId="9" fillId="0" borderId="1" xfId="10" applyFont="1" applyBorder="1" applyAlignment="1">
      <alignment horizontal="center" vertical="center" wrapText="1"/>
    </xf>
    <xf numFmtId="0" fontId="18" fillId="0" borderId="0" xfId="0" applyFont="1"/>
    <xf numFmtId="0" fontId="8" fillId="0" borderId="0" xfId="3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3" fontId="9" fillId="0" borderId="1" xfId="1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20" fillId="2" borderId="1" xfId="3" applyFont="1" applyFill="1" applyBorder="1" applyAlignment="1">
      <alignment horizontal="left" vertic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3" fontId="16" fillId="0" borderId="1" xfId="3" applyNumberFormat="1" applyFont="1" applyFill="1" applyBorder="1" applyAlignment="1">
      <alignment horizontal="center" vertical="top" wrapText="1"/>
    </xf>
    <xf numFmtId="3" fontId="16" fillId="0" borderId="1" xfId="3" applyNumberFormat="1" applyFont="1" applyFill="1" applyBorder="1" applyAlignment="1">
      <alignment horizontal="center" wrapText="1"/>
    </xf>
    <xf numFmtId="0" fontId="11" fillId="2" borderId="1" xfId="3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5" fontId="9" fillId="0" borderId="1" xfId="3" applyNumberFormat="1" applyFont="1" applyFill="1" applyBorder="1" applyAlignment="1">
      <alignment horizontal="center" vertical="center"/>
    </xf>
    <xf numFmtId="166" fontId="9" fillId="0" borderId="1" xfId="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left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3" fontId="16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center" vertical="center"/>
    </xf>
    <xf numFmtId="166" fontId="9" fillId="0" borderId="1" xfId="10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 wrapText="1"/>
    </xf>
    <xf numFmtId="4" fontId="9" fillId="0" borderId="1" xfId="6" applyNumberFormat="1" applyFont="1" applyFill="1" applyBorder="1" applyAlignment="1">
      <alignment horizontal="left" vertical="center" wrapText="1"/>
    </xf>
    <xf numFmtId="0" fontId="11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3" fontId="9" fillId="0" borderId="1" xfId="7" applyNumberFormat="1" applyFont="1" applyFill="1" applyBorder="1" applyAlignment="1">
      <alignment horizontal="center" vertical="center"/>
    </xf>
    <xf numFmtId="3" fontId="9" fillId="0" borderId="1" xfId="7" applyNumberFormat="1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6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8" fillId="2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0" fontId="11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5" xfId="2" applyNumberFormat="1" applyFont="1" applyFill="1" applyBorder="1" applyAlignment="1">
      <alignment horizontal="center" vertical="center" wrapText="1"/>
    </xf>
    <xf numFmtId="165" fontId="10" fillId="2" borderId="1" xfId="3" applyNumberFormat="1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vertical="center" wrapText="1"/>
    </xf>
    <xf numFmtId="0" fontId="10" fillId="2" borderId="1" xfId="2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vertical="center" wrapText="1"/>
    </xf>
    <xf numFmtId="165" fontId="8" fillId="2" borderId="1" xfId="3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27" fillId="0" borderId="0" xfId="3" applyFont="1" applyAlignment="1">
      <alignment vertical="center" wrapText="1"/>
    </xf>
    <xf numFmtId="0" fontId="11" fillId="0" borderId="0" xfId="18" applyFont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165" fontId="9" fillId="0" borderId="5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 wrapText="1"/>
    </xf>
    <xf numFmtId="0" fontId="9" fillId="0" borderId="13" xfId="11" applyFont="1" applyBorder="1" applyAlignment="1">
      <alignment horizontal="left" vertical="center" wrapText="1"/>
    </xf>
    <xf numFmtId="0" fontId="9" fillId="0" borderId="14" xfId="11" applyFont="1" applyBorder="1" applyAlignment="1">
      <alignment horizontal="center" vertical="center" wrapText="1"/>
    </xf>
    <xf numFmtId="164" fontId="8" fillId="0" borderId="1" xfId="7" applyFont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/>
    </xf>
    <xf numFmtId="4" fontId="11" fillId="0" borderId="1" xfId="3" applyNumberFormat="1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20" fillId="2" borderId="0" xfId="3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3" fontId="8" fillId="0" borderId="0" xfId="0" applyNumberFormat="1" applyFont="1" applyFill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16" fillId="0" borderId="1" xfId="17" applyNumberFormat="1" applyFont="1" applyFill="1" applyBorder="1" applyAlignment="1">
      <alignment horizontal="center" vertical="center"/>
    </xf>
    <xf numFmtId="3" fontId="11" fillId="0" borderId="1" xfId="17" applyNumberFormat="1" applyFont="1" applyFill="1" applyBorder="1" applyAlignment="1">
      <alignment horizontal="center" vertical="center"/>
    </xf>
    <xf numFmtId="3" fontId="9" fillId="0" borderId="1" xfId="17" applyNumberFormat="1" applyFont="1" applyFill="1" applyBorder="1" applyAlignment="1">
      <alignment horizontal="center" vertical="center" wrapText="1"/>
    </xf>
    <xf numFmtId="3" fontId="9" fillId="0" borderId="1" xfId="17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wrapText="1"/>
    </xf>
    <xf numFmtId="3" fontId="8" fillId="0" borderId="1" xfId="8" applyNumberFormat="1" applyFont="1" applyFill="1" applyBorder="1" applyAlignment="1">
      <alignment horizontal="center" vertical="center"/>
    </xf>
    <xf numFmtId="3" fontId="9" fillId="0" borderId="1" xfId="8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3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wrapText="1" shrinkToFit="1"/>
    </xf>
    <xf numFmtId="0" fontId="16" fillId="0" borderId="1" xfId="3" applyNumberFormat="1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 shrinkToFit="1"/>
    </xf>
    <xf numFmtId="49" fontId="16" fillId="0" borderId="1" xfId="3" applyNumberFormat="1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165" fontId="8" fillId="2" borderId="5" xfId="3" applyNumberFormat="1" applyFont="1" applyFill="1" applyBorder="1" applyAlignment="1">
      <alignment horizontal="center" vertical="center" wrapText="1"/>
    </xf>
    <xf numFmtId="0" fontId="8" fillId="2" borderId="13" xfId="11" applyFont="1" applyFill="1" applyBorder="1" applyAlignment="1">
      <alignment horizontal="left" vertical="center" wrapText="1"/>
    </xf>
    <xf numFmtId="0" fontId="8" fillId="2" borderId="14" xfId="1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vertical="center" wrapText="1"/>
    </xf>
    <xf numFmtId="0" fontId="13" fillId="2" borderId="1" xfId="12" applyFont="1" applyFill="1" applyBorder="1" applyAlignment="1" applyProtection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0" applyFont="1" applyFill="1"/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1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8" fillId="2" borderId="5" xfId="3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3" fontId="8" fillId="2" borderId="0" xfId="3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wrapText="1"/>
    </xf>
    <xf numFmtId="3" fontId="8" fillId="2" borderId="0" xfId="0" applyNumberFormat="1" applyFont="1" applyFill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left" vertical="center" wrapText="1"/>
    </xf>
    <xf numFmtId="0" fontId="16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3" fontId="9" fillId="0" borderId="6" xfId="8" applyNumberFormat="1" applyFont="1" applyFill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center" vertical="center"/>
    </xf>
    <xf numFmtId="3" fontId="16" fillId="0" borderId="6" xfId="3" applyNumberFormat="1" applyFont="1" applyFill="1" applyBorder="1" applyAlignment="1">
      <alignment horizontal="center" wrapText="1"/>
    </xf>
    <xf numFmtId="0" fontId="10" fillId="2" borderId="0" xfId="2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6" xfId="0" applyFont="1" applyFill="1" applyBorder="1"/>
    <xf numFmtId="0" fontId="10" fillId="2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10" fillId="2" borderId="4" xfId="2" applyNumberFormat="1" applyFont="1" applyFill="1" applyBorder="1" applyAlignment="1">
      <alignment horizontal="center" vertical="center" wrapText="1"/>
    </xf>
    <xf numFmtId="3" fontId="8" fillId="2" borderId="1" xfId="7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0" fontId="9" fillId="0" borderId="1" xfId="3" applyFont="1" applyFill="1" applyBorder="1" applyAlignment="1">
      <alignment vertical="center"/>
    </xf>
    <xf numFmtId="0" fontId="8" fillId="2" borderId="18" xfId="0" applyFont="1" applyFill="1" applyBorder="1" applyAlignment="1">
      <alignment horizontal="left" vertical="center" wrapText="1"/>
    </xf>
    <xf numFmtId="1" fontId="8" fillId="2" borderId="17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65" fontId="9" fillId="2" borderId="17" xfId="3" applyNumberFormat="1" applyFont="1" applyFill="1" applyBorder="1" applyAlignment="1">
      <alignment horizontal="center" vertical="center" wrapText="1"/>
    </xf>
    <xf numFmtId="0" fontId="8" fillId="0" borderId="17" xfId="3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165" fontId="10" fillId="2" borderId="18" xfId="3" applyNumberFormat="1" applyFont="1" applyFill="1" applyBorder="1" applyAlignment="1">
      <alignment horizontal="center" vertical="center" wrapText="1"/>
    </xf>
    <xf numFmtId="165" fontId="10" fillId="2" borderId="20" xfId="3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9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165" fontId="9" fillId="2" borderId="27" xfId="3" applyNumberFormat="1" applyFont="1" applyFill="1" applyBorder="1" applyAlignment="1">
      <alignment horizontal="center" vertical="center" wrapText="1"/>
    </xf>
    <xf numFmtId="165" fontId="10" fillId="2" borderId="23" xfId="3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8" fillId="2" borderId="32" xfId="0" applyNumberFormat="1" applyFont="1" applyFill="1" applyBorder="1" applyAlignment="1">
      <alignment horizontal="center" vertical="center"/>
    </xf>
    <xf numFmtId="3" fontId="8" fillId="2" borderId="32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/>
    </xf>
    <xf numFmtId="165" fontId="9" fillId="2" borderId="18" xfId="3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/>
    </xf>
    <xf numFmtId="165" fontId="10" fillId="2" borderId="3" xfId="3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165" fontId="9" fillId="2" borderId="23" xfId="3" applyNumberFormat="1" applyFont="1" applyFill="1" applyBorder="1" applyAlignment="1">
      <alignment horizontal="center" vertical="center" wrapText="1"/>
    </xf>
    <xf numFmtId="165" fontId="10" fillId="2" borderId="9" xfId="3" applyNumberFormat="1" applyFont="1" applyFill="1" applyBorder="1" applyAlignment="1">
      <alignment horizontal="center" vertical="center" wrapText="1"/>
    </xf>
    <xf numFmtId="3" fontId="8" fillId="2" borderId="37" xfId="0" applyNumberFormat="1" applyFont="1" applyFill="1" applyBorder="1" applyAlignment="1">
      <alignment horizontal="center" vertical="center"/>
    </xf>
    <xf numFmtId="1" fontId="8" fillId="2" borderId="2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65" fontId="9" fillId="2" borderId="32" xfId="3" applyNumberFormat="1" applyFont="1" applyFill="1" applyBorder="1" applyAlignment="1">
      <alignment horizontal="center" vertical="center" wrapText="1"/>
    </xf>
    <xf numFmtId="165" fontId="10" fillId="2" borderId="31" xfId="3" applyNumberFormat="1" applyFont="1" applyFill="1" applyBorder="1" applyAlignment="1">
      <alignment horizontal="center" vertical="center" wrapText="1"/>
    </xf>
    <xf numFmtId="3" fontId="8" fillId="0" borderId="32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1" fontId="8" fillId="2" borderId="27" xfId="0" applyNumberFormat="1" applyFont="1" applyFill="1" applyBorder="1" applyAlignment="1">
      <alignment horizontal="center" vertical="center"/>
    </xf>
    <xf numFmtId="0" fontId="8" fillId="0" borderId="23" xfId="3" applyFont="1" applyFill="1" applyBorder="1" applyAlignment="1">
      <alignment horizontal="center" vertical="center"/>
    </xf>
    <xf numFmtId="3" fontId="11" fillId="2" borderId="37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65" fontId="9" fillId="2" borderId="12" xfId="3" applyNumberFormat="1" applyFont="1" applyFill="1" applyBorder="1" applyAlignment="1">
      <alignment horizontal="center" vertical="center" wrapText="1"/>
    </xf>
    <xf numFmtId="165" fontId="10" fillId="2" borderId="38" xfId="3" applyNumberFormat="1" applyFont="1" applyFill="1" applyBorder="1" applyAlignment="1">
      <alignment horizontal="center" vertical="center" wrapText="1"/>
    </xf>
    <xf numFmtId="3" fontId="11" fillId="2" borderId="39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0" borderId="32" xfId="3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11" fillId="2" borderId="0" xfId="0" applyFont="1" applyFill="1" applyAlignment="1">
      <alignment vertical="center" wrapText="1"/>
    </xf>
    <xf numFmtId="165" fontId="9" fillId="2" borderId="5" xfId="3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68" fontId="9" fillId="2" borderId="4" xfId="1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9" fillId="7" borderId="5" xfId="2" applyNumberFormat="1" applyFont="1" applyFill="1" applyBorder="1" applyAlignment="1">
      <alignment horizontal="center" vertical="center" wrapText="1"/>
    </xf>
    <xf numFmtId="3" fontId="8" fillId="7" borderId="1" xfId="2" applyNumberFormat="1" applyFont="1" applyFill="1" applyBorder="1" applyAlignment="1">
      <alignment horizontal="center" vertical="center"/>
    </xf>
    <xf numFmtId="0" fontId="9" fillId="7" borderId="5" xfId="2" applyNumberFormat="1" applyFont="1" applyFill="1" applyBorder="1" applyAlignment="1">
      <alignment horizontal="center" vertical="center" wrapText="1"/>
    </xf>
    <xf numFmtId="1" fontId="9" fillId="7" borderId="5" xfId="2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166" fontId="9" fillId="7" borderId="1" xfId="3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3" fontId="8" fillId="7" borderId="5" xfId="2" applyNumberFormat="1" applyFont="1" applyFill="1" applyBorder="1" applyAlignment="1">
      <alignment horizontal="center" vertical="center"/>
    </xf>
    <xf numFmtId="168" fontId="8" fillId="7" borderId="1" xfId="17" applyNumberFormat="1" applyFont="1" applyFill="1" applyBorder="1" applyAlignment="1">
      <alignment horizontal="center" vertical="center" wrapText="1"/>
    </xf>
    <xf numFmtId="0" fontId="37" fillId="2" borderId="1" xfId="2" applyFont="1" applyFill="1" applyBorder="1" applyAlignment="1">
      <alignment vertical="center" wrapText="1"/>
    </xf>
    <xf numFmtId="1" fontId="37" fillId="2" borderId="5" xfId="2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65" fontId="39" fillId="2" borderId="5" xfId="3" applyNumberFormat="1" applyFont="1" applyFill="1" applyBorder="1" applyAlignment="1">
      <alignment horizontal="center" vertical="center" wrapText="1"/>
    </xf>
    <xf numFmtId="3" fontId="38" fillId="7" borderId="5" xfId="2" applyNumberFormat="1" applyFont="1" applyFill="1" applyBorder="1" applyAlignment="1">
      <alignment horizontal="center" vertical="center"/>
    </xf>
    <xf numFmtId="3" fontId="40" fillId="7" borderId="5" xfId="2" applyNumberFormat="1" applyFont="1" applyFill="1" applyBorder="1" applyAlignment="1">
      <alignment horizontal="center" vertical="center" wrapText="1"/>
    </xf>
    <xf numFmtId="0" fontId="39" fillId="2" borderId="1" xfId="2" applyFont="1" applyFill="1" applyBorder="1" applyAlignment="1">
      <alignment horizontal="center" vertical="center"/>
    </xf>
    <xf numFmtId="165" fontId="39" fillId="2" borderId="1" xfId="3" applyNumberFormat="1" applyFont="1" applyFill="1" applyBorder="1" applyAlignment="1">
      <alignment horizontal="center" vertical="center" wrapText="1"/>
    </xf>
    <xf numFmtId="1" fontId="39" fillId="7" borderId="5" xfId="2" applyNumberFormat="1" applyFont="1" applyFill="1" applyBorder="1" applyAlignment="1">
      <alignment horizontal="center" vertical="center" wrapText="1"/>
    </xf>
    <xf numFmtId="3" fontId="27" fillId="7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3" fontId="27" fillId="8" borderId="1" xfId="2" applyNumberFormat="1" applyFont="1" applyFill="1" applyBorder="1" applyAlignment="1">
      <alignment horizontal="center" vertical="center"/>
    </xf>
    <xf numFmtId="3" fontId="38" fillId="0" borderId="5" xfId="2" applyNumberFormat="1" applyFont="1" applyFill="1" applyBorder="1" applyAlignment="1">
      <alignment horizontal="center" vertical="center"/>
    </xf>
    <xf numFmtId="3" fontId="40" fillId="0" borderId="5" xfId="2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" fontId="39" fillId="0" borderId="5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/>
    </xf>
    <xf numFmtId="3" fontId="41" fillId="2" borderId="1" xfId="2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33" fillId="2" borderId="0" xfId="0" applyNumberFormat="1" applyFont="1" applyFill="1" applyAlignment="1">
      <alignment horizontal="left" vertical="top"/>
    </xf>
    <xf numFmtId="0" fontId="11" fillId="3" borderId="2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2" xfId="2" applyNumberFormat="1" applyFont="1" applyFill="1" applyBorder="1" applyAlignment="1">
      <alignment horizontal="center" vertical="center" wrapText="1"/>
    </xf>
    <xf numFmtId="0" fontId="10" fillId="3" borderId="4" xfId="2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40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0" fillId="5" borderId="2" xfId="2" applyNumberFormat="1" applyFont="1" applyFill="1" applyBorder="1" applyAlignment="1">
      <alignment horizontal="center" vertical="center" wrapText="1"/>
    </xf>
    <xf numFmtId="0" fontId="10" fillId="5" borderId="4" xfId="2" applyNumberFormat="1" applyFont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7" fillId="5" borderId="4" xfId="2" applyFont="1" applyFill="1" applyBorder="1" applyAlignment="1">
      <alignment horizontal="center" vertical="center" wrapText="1"/>
    </xf>
    <xf numFmtId="0" fontId="27" fillId="3" borderId="2" xfId="2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/>
    </xf>
    <xf numFmtId="0" fontId="27" fillId="3" borderId="2" xfId="2" applyFont="1" applyFill="1" applyBorder="1" applyAlignment="1">
      <alignment horizontal="center" vertical="center" wrapText="1"/>
    </xf>
    <xf numFmtId="0" fontId="27" fillId="3" borderId="4" xfId="2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40" fillId="5" borderId="2" xfId="2" applyNumberFormat="1" applyFont="1" applyFill="1" applyBorder="1" applyAlignment="1">
      <alignment horizontal="center" vertical="center" wrapText="1"/>
    </xf>
    <xf numFmtId="0" fontId="40" fillId="5" borderId="4" xfId="2" applyNumberFormat="1" applyFont="1" applyFill="1" applyBorder="1" applyAlignment="1">
      <alignment horizontal="center" vertical="center" wrapText="1"/>
    </xf>
    <xf numFmtId="0" fontId="40" fillId="5" borderId="2" xfId="2" applyFont="1" applyFill="1" applyBorder="1" applyAlignment="1">
      <alignment horizontal="center" vertical="center" wrapText="1"/>
    </xf>
    <xf numFmtId="0" fontId="40" fillId="5" borderId="4" xfId="2" applyFont="1" applyFill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center" vertical="center" wrapText="1"/>
    </xf>
    <xf numFmtId="1" fontId="27" fillId="2" borderId="40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" fontId="36" fillId="2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wrapText="1"/>
    </xf>
    <xf numFmtId="0" fontId="30" fillId="2" borderId="0" xfId="3" applyFont="1" applyFill="1" applyAlignment="1">
      <alignment horizontal="left" vertical="center" wrapText="1"/>
    </xf>
    <xf numFmtId="0" fontId="31" fillId="2" borderId="0" xfId="3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0" xfId="18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</cellXfs>
  <cellStyles count="27">
    <cellStyle name="Гиперссылка" xfId="12" builtinId="8"/>
    <cellStyle name="Обычный" xfId="0" builtinId="0"/>
    <cellStyle name="Обычный 2" xfId="3"/>
    <cellStyle name="Обычный 2 2" xfId="14"/>
    <cellStyle name="Обычный 2 2 2" xfId="4"/>
    <cellStyle name="Обычный 2 3" xfId="10"/>
    <cellStyle name="Обычный 2 5" xfId="19"/>
    <cellStyle name="Обычный 3" xfId="15"/>
    <cellStyle name="Обычный 3 2" xfId="16"/>
    <cellStyle name="Обычный 3 3" xfId="20"/>
    <cellStyle name="Обычный 4" xfId="11"/>
    <cellStyle name="Обычный 5" xfId="18"/>
    <cellStyle name="Обычный 5 2" xfId="2"/>
    <cellStyle name="Обычный 6" xfId="21"/>
    <cellStyle name="Обычный 7" xfId="1"/>
    <cellStyle name="Обычный 8" xfId="22"/>
    <cellStyle name="Обычный_НСР 12.02.2014" xfId="6"/>
    <cellStyle name="Обычный_Паспорт вагона ЦМО.xls1" xfId="9"/>
    <cellStyle name="Стиль 1" xfId="13"/>
    <cellStyle name="Финансовый" xfId="17" builtinId="3"/>
    <cellStyle name="Финансовый 2" xfId="7"/>
    <cellStyle name="Финансовый 3" xfId="23"/>
    <cellStyle name="Финансовый 4" xfId="8"/>
    <cellStyle name="Финансовый 5" xfId="24"/>
    <cellStyle name="Финансовый 6" xfId="25"/>
    <cellStyle name="Финансовый 7" xfId="26"/>
    <cellStyle name="Финансовый 8" xfId="5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609976" cy="9334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79F487-4D7B-4E0C-8F35-4F80317B60D3}"/>
            </a:ext>
          </a:extLst>
        </xdr:cNvPr>
        <xdr:cNvSpPr txBox="1"/>
      </xdr:nvSpPr>
      <xdr:spPr>
        <a:xfrm>
          <a:off x="472440" y="182880"/>
          <a:ext cx="3609976" cy="93345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ОБРАЗЕЦ №4</a:t>
          </a:r>
          <a:b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для хозяйственных обществ и предприятий стратегического значения</a:t>
          </a:r>
          <a:endParaRPr lang="ru-RU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1295400</xdr:colOff>
      <xdr:row>0</xdr:row>
      <xdr:rowOff>38100</xdr:rowOff>
    </xdr:from>
    <xdr:ext cx="3152775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EA7B16-4EC6-49F7-AD47-CEC558A03C42}"/>
            </a:ext>
          </a:extLst>
        </xdr:cNvPr>
        <xdr:cNvSpPr txBox="1"/>
      </xdr:nvSpPr>
      <xdr:spPr>
        <a:xfrm>
          <a:off x="9966960" y="38100"/>
          <a:ext cx="3152775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/>
            <a:t>"Утверждаю"</a:t>
          </a:r>
          <a:br>
            <a:rPr lang="ru-RU" sz="1400" b="1"/>
          </a:br>
          <a:r>
            <a:rPr lang="ru-RU" sz="1400" b="1"/>
            <a:t>Первый заместитель председателя</a:t>
          </a:r>
          <a:br>
            <a:rPr lang="ru-RU" sz="1400" b="1"/>
          </a:br>
          <a:r>
            <a:rPr lang="ru-RU" sz="1400" b="1"/>
            <a:t>правления АО «Узбекнефтегаз»</a:t>
          </a:r>
        </a:p>
        <a:p>
          <a:pPr algn="ctr"/>
          <a:r>
            <a:rPr lang="ru-RU" sz="1400" b="1"/>
            <a:t>У. Сайидов </a:t>
          </a:r>
          <a:br>
            <a:rPr lang="ru-RU" sz="1400" b="1"/>
          </a:br>
          <a:r>
            <a:rPr lang="ru-RU" sz="1400" b="1"/>
            <a:t/>
          </a:r>
          <a:br>
            <a:rPr lang="ru-RU" sz="1400" b="1"/>
          </a:br>
          <a:r>
            <a:rPr lang="ru-RU" sz="1400" b="0"/>
            <a:t>_______________________________</a:t>
          </a:r>
          <a:br>
            <a:rPr lang="ru-RU" sz="1400" b="0"/>
          </a:br>
          <a:r>
            <a:rPr lang="ru-RU" sz="1400" b="0"/>
            <a:t/>
          </a:r>
          <a:br>
            <a:rPr lang="ru-RU" sz="1400" b="0"/>
          </a:br>
          <a:r>
            <a:rPr lang="ru-RU" sz="1400" b="0"/>
            <a:t>"_______" _________________</a:t>
          </a:r>
          <a:r>
            <a:rPr lang="ru-RU" sz="1400" b="1"/>
            <a:t>2018 г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0</xdr:row>
      <xdr:rowOff>85725</xdr:rowOff>
    </xdr:from>
    <xdr:ext cx="3971925" cy="18573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351407-868D-4D58-B970-1B06A243E836}"/>
            </a:ext>
          </a:extLst>
        </xdr:cNvPr>
        <xdr:cNvSpPr txBox="1"/>
      </xdr:nvSpPr>
      <xdr:spPr>
        <a:xfrm>
          <a:off x="7334250" y="85725"/>
          <a:ext cx="3971925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/>
            <a:t>"Утверждаю"</a:t>
          </a:r>
          <a:br>
            <a:rPr lang="ru-RU" sz="1400" b="1"/>
          </a:br>
          <a:r>
            <a:rPr lang="ru-RU" sz="1400" b="1"/>
            <a:t>Председатель правления АО «Узнефтегазмаш»</a:t>
          </a:r>
        </a:p>
        <a:p>
          <a:pPr algn="ctr"/>
          <a:r>
            <a:rPr lang="ru-RU" sz="1400" b="1"/>
            <a:t>И. Умаров </a:t>
          </a:r>
          <a:br>
            <a:rPr lang="ru-RU" sz="1400" b="1"/>
          </a:br>
          <a:r>
            <a:rPr lang="ru-RU" sz="1400" b="1"/>
            <a:t/>
          </a:r>
          <a:br>
            <a:rPr lang="ru-RU" sz="1400" b="1"/>
          </a:br>
          <a:r>
            <a:rPr lang="ru-RU" sz="1400" b="0"/>
            <a:t>_______________________________</a:t>
          </a:r>
          <a:br>
            <a:rPr lang="ru-RU" sz="1400" b="0"/>
          </a:br>
          <a:r>
            <a:rPr lang="ru-RU" sz="1400" b="0"/>
            <a:t/>
          </a:r>
          <a:br>
            <a:rPr lang="ru-RU" sz="1400" b="0"/>
          </a:br>
          <a:r>
            <a:rPr lang="ru-RU" sz="1400" b="0"/>
            <a:t>"_______" _________________</a:t>
          </a:r>
          <a:r>
            <a:rPr lang="ru-RU" sz="1400" b="1"/>
            <a:t>2018 г</a:t>
          </a:r>
        </a:p>
      </xdr:txBody>
    </xdr:sp>
    <xdr:clientData/>
  </xdr:oneCellAnchor>
  <xdr:oneCellAnchor>
    <xdr:from>
      <xdr:col>0</xdr:col>
      <xdr:colOff>381000</xdr:colOff>
      <xdr:row>1</xdr:row>
      <xdr:rowOff>9525</xdr:rowOff>
    </xdr:from>
    <xdr:ext cx="2171700" cy="7905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238A51-E423-4F9D-97BD-D13B17A86982}"/>
            </a:ext>
          </a:extLst>
        </xdr:cNvPr>
        <xdr:cNvSpPr txBox="1"/>
      </xdr:nvSpPr>
      <xdr:spPr>
        <a:xfrm>
          <a:off x="381000" y="192405"/>
          <a:ext cx="2171700" cy="7905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ОБРАЗЕЦ №5</a:t>
          </a:r>
          <a:b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для подведомственного предприятия</a:t>
          </a:r>
          <a:endParaRPr lang="ru-RU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847725</xdr:colOff>
      <xdr:row>0</xdr:row>
      <xdr:rowOff>161925</xdr:rowOff>
    </xdr:from>
    <xdr:ext cx="3971925" cy="18573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67F8E3-DEF3-4A5E-BDA1-CD4A25CE73ED}"/>
            </a:ext>
          </a:extLst>
        </xdr:cNvPr>
        <xdr:cNvSpPr txBox="1"/>
      </xdr:nvSpPr>
      <xdr:spPr>
        <a:xfrm>
          <a:off x="5473065" y="161925"/>
          <a:ext cx="3971925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/>
            <a:t>"Утверждаю"</a:t>
          </a:r>
          <a:br>
            <a:rPr lang="ru-RU" sz="1400" b="1"/>
          </a:br>
          <a:r>
            <a:rPr lang="ru-RU" sz="1400" b="1"/>
            <a:t>Председатель правления АО «Узнефтегазмаш»</a:t>
          </a:r>
        </a:p>
        <a:p>
          <a:pPr algn="ctr"/>
          <a:r>
            <a:rPr lang="ru-RU" sz="1400" b="1"/>
            <a:t>И. Умаров </a:t>
          </a:r>
          <a:br>
            <a:rPr lang="ru-RU" sz="1400" b="1"/>
          </a:br>
          <a:r>
            <a:rPr lang="ru-RU" sz="1400" b="1"/>
            <a:t/>
          </a:r>
          <a:br>
            <a:rPr lang="ru-RU" sz="1400" b="1"/>
          </a:br>
          <a:r>
            <a:rPr lang="ru-RU" sz="1400" b="0"/>
            <a:t>_______________________________</a:t>
          </a:r>
          <a:br>
            <a:rPr lang="ru-RU" sz="1400" b="0"/>
          </a:br>
          <a:r>
            <a:rPr lang="ru-RU" sz="1400" b="0"/>
            <a:t/>
          </a:r>
          <a:br>
            <a:rPr lang="ru-RU" sz="1400" b="0"/>
          </a:br>
          <a:r>
            <a:rPr lang="ru-RU" sz="1400" b="0"/>
            <a:t>"_______" _________________</a:t>
          </a:r>
          <a:r>
            <a:rPr lang="ru-RU" sz="1400" b="1"/>
            <a:t>2018 г</a:t>
          </a:r>
        </a:p>
      </xdr:txBody>
    </xdr:sp>
    <xdr:clientData/>
  </xdr:oneCellAnchor>
  <xdr:oneCellAnchor>
    <xdr:from>
      <xdr:col>0</xdr:col>
      <xdr:colOff>314325</xdr:colOff>
      <xdr:row>0</xdr:row>
      <xdr:rowOff>142875</xdr:rowOff>
    </xdr:from>
    <xdr:ext cx="2171700" cy="7905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AE1104-DCDF-4ADE-928B-77C63054B32C}"/>
            </a:ext>
          </a:extLst>
        </xdr:cNvPr>
        <xdr:cNvSpPr txBox="1"/>
      </xdr:nvSpPr>
      <xdr:spPr>
        <a:xfrm>
          <a:off x="314325" y="142875"/>
          <a:ext cx="2171700" cy="7905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ОБРАЗЕЦ №6</a:t>
          </a:r>
          <a:b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для подведомственного предприятия</a:t>
          </a:r>
          <a:endParaRPr lang="ru-RU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762000</xdr:colOff>
      <xdr:row>1</xdr:row>
      <xdr:rowOff>9525</xdr:rowOff>
    </xdr:from>
    <xdr:ext cx="3971925" cy="185737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9800B4C-8EDF-4EF8-83A8-DC8C19983D46}"/>
            </a:ext>
          </a:extLst>
        </xdr:cNvPr>
        <xdr:cNvSpPr txBox="1"/>
      </xdr:nvSpPr>
      <xdr:spPr>
        <a:xfrm>
          <a:off x="9172575" y="200025"/>
          <a:ext cx="3971925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/>
            <a:t>"Утверждаю"</a:t>
          </a:r>
          <a:br>
            <a:rPr lang="ru-RU" sz="1400" b="1"/>
          </a:br>
          <a:r>
            <a:rPr lang="ru-RU" sz="1400" b="1"/>
            <a:t>Председатель правления АО «Узнефтегазмаш»</a:t>
          </a:r>
        </a:p>
        <a:p>
          <a:pPr algn="ctr"/>
          <a:r>
            <a:rPr lang="ru-RU" sz="1400" b="1"/>
            <a:t>И. Умаров </a:t>
          </a:r>
          <a:br>
            <a:rPr lang="ru-RU" sz="1400" b="1"/>
          </a:br>
          <a:r>
            <a:rPr lang="ru-RU" sz="1400" b="1"/>
            <a:t/>
          </a:r>
          <a:br>
            <a:rPr lang="ru-RU" sz="1400" b="1"/>
          </a:br>
          <a:r>
            <a:rPr lang="ru-RU" sz="1400" b="0"/>
            <a:t>_______________________________</a:t>
          </a:r>
          <a:br>
            <a:rPr lang="ru-RU" sz="1400" b="0"/>
          </a:br>
          <a:r>
            <a:rPr lang="ru-RU" sz="1400" b="0"/>
            <a:t/>
          </a:r>
          <a:br>
            <a:rPr lang="ru-RU" sz="1400" b="0"/>
          </a:br>
          <a:r>
            <a:rPr lang="ru-RU" sz="1400" b="0"/>
            <a:t>"_______" _________________</a:t>
          </a:r>
          <a:r>
            <a:rPr lang="ru-RU" sz="1400" b="1"/>
            <a:t>2018 г</a:t>
          </a:r>
        </a:p>
      </xdr:txBody>
    </xdr:sp>
    <xdr:clientData/>
  </xdr:oneCellAnchor>
  <xdr:oneCellAnchor>
    <xdr:from>
      <xdr:col>0</xdr:col>
      <xdr:colOff>352425</xdr:colOff>
      <xdr:row>1</xdr:row>
      <xdr:rowOff>76200</xdr:rowOff>
    </xdr:from>
    <xdr:ext cx="2171700" cy="7905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9D2625-A409-41E3-925D-763DE56A8F16}"/>
            </a:ext>
          </a:extLst>
        </xdr:cNvPr>
        <xdr:cNvSpPr txBox="1"/>
      </xdr:nvSpPr>
      <xdr:spPr>
        <a:xfrm>
          <a:off x="352425" y="266700"/>
          <a:ext cx="2171700" cy="7905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ОБРАЗЕЦ №8</a:t>
          </a:r>
          <a:b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для подведомственного предприятия</a:t>
          </a:r>
          <a:endParaRPr lang="ru-RU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6"/>
  <sheetViews>
    <sheetView workbookViewId="0">
      <selection activeCell="E13" sqref="E13"/>
    </sheetView>
  </sheetViews>
  <sheetFormatPr defaultColWidth="8.85546875" defaultRowHeight="15" x14ac:dyDescent="0.25"/>
  <cols>
    <col min="1" max="1" width="4.7109375" style="21" customWidth="1"/>
    <col min="2" max="2" width="37.5703125" style="27" customWidth="1"/>
    <col min="3" max="3" width="10.140625" style="21" customWidth="1"/>
    <col min="4" max="5" width="19.7109375" style="21" customWidth="1"/>
    <col min="6" max="6" width="17.85546875" style="21" customWidth="1"/>
    <col min="7" max="7" width="25" style="21" customWidth="1"/>
    <col min="8" max="9" width="17.85546875" style="21" customWidth="1"/>
    <col min="10" max="10" width="24.140625" style="21" customWidth="1"/>
    <col min="11" max="16384" width="8.85546875" style="27"/>
  </cols>
  <sheetData>
    <row r="3" spans="1:10" ht="66" customHeight="1" x14ac:dyDescent="0.25">
      <c r="B3" s="394" t="s">
        <v>1561</v>
      </c>
      <c r="C3" s="395"/>
      <c r="D3" s="395"/>
      <c r="E3" s="395"/>
      <c r="F3" s="395"/>
      <c r="G3" s="395"/>
      <c r="H3" s="395"/>
      <c r="I3" s="395"/>
      <c r="J3" s="395"/>
    </row>
    <row r="4" spans="1:10" ht="15.75" thickBot="1" x14ac:dyDescent="0.3"/>
    <row r="5" spans="1:10" ht="26.45" customHeight="1" x14ac:dyDescent="0.25">
      <c r="A5" s="401" t="s">
        <v>1536</v>
      </c>
      <c r="B5" s="398" t="s">
        <v>1</v>
      </c>
      <c r="C5" s="404" t="s">
        <v>6</v>
      </c>
      <c r="D5" s="407" t="s">
        <v>1534</v>
      </c>
      <c r="E5" s="396" t="s">
        <v>1562</v>
      </c>
      <c r="F5" s="397"/>
      <c r="G5" s="398"/>
      <c r="H5" s="396" t="s">
        <v>1563</v>
      </c>
      <c r="I5" s="397"/>
      <c r="J5" s="398"/>
    </row>
    <row r="6" spans="1:10" ht="26.45" customHeight="1" x14ac:dyDescent="0.25">
      <c r="A6" s="402"/>
      <c r="B6" s="399"/>
      <c r="C6" s="405"/>
      <c r="D6" s="408"/>
      <c r="E6" s="412" t="s">
        <v>40</v>
      </c>
      <c r="F6" s="410" t="s">
        <v>1556</v>
      </c>
      <c r="G6" s="411"/>
      <c r="H6" s="412" t="s">
        <v>40</v>
      </c>
      <c r="I6" s="410" t="s">
        <v>1556</v>
      </c>
      <c r="J6" s="411"/>
    </row>
    <row r="7" spans="1:10" ht="32.25" thickBot="1" x14ac:dyDescent="0.3">
      <c r="A7" s="403"/>
      <c r="B7" s="400"/>
      <c r="C7" s="406"/>
      <c r="D7" s="409"/>
      <c r="E7" s="413"/>
      <c r="F7" s="279" t="s">
        <v>1557</v>
      </c>
      <c r="G7" s="280" t="s">
        <v>1558</v>
      </c>
      <c r="H7" s="413"/>
      <c r="I7" s="279" t="s">
        <v>1557</v>
      </c>
      <c r="J7" s="280" t="s">
        <v>1558</v>
      </c>
    </row>
    <row r="8" spans="1:10" s="115" customFormat="1" ht="24" customHeight="1" x14ac:dyDescent="0.25">
      <c r="A8" s="271">
        <v>1</v>
      </c>
      <c r="B8" s="272" t="s">
        <v>1532</v>
      </c>
      <c r="C8" s="273" t="s">
        <v>32</v>
      </c>
      <c r="D8" s="274" t="e">
        <f t="shared" ref="D8:D14" si="0">E8+H8</f>
        <v>#REF!</v>
      </c>
      <c r="E8" s="275" t="e">
        <f>F8+G8</f>
        <v>#REF!</v>
      </c>
      <c r="F8" s="276" t="e">
        <f>#REF!</f>
        <v>#REF!</v>
      </c>
      <c r="G8" s="277">
        <f>'Товары подвед. по ПП-3487 '!G867</f>
        <v>2199189.9463897278</v>
      </c>
      <c r="H8" s="275" t="e">
        <f>I8+J8</f>
        <v>#REF!</v>
      </c>
      <c r="I8" s="276" t="e">
        <f>#REF!</f>
        <v>#REF!</v>
      </c>
      <c r="J8" s="278">
        <f>'Товары подвед. по инвест'!G167</f>
        <v>1795950</v>
      </c>
    </row>
    <row r="9" spans="1:10" s="115" customFormat="1" ht="24" customHeight="1" x14ac:dyDescent="0.25">
      <c r="A9" s="252">
        <v>2</v>
      </c>
      <c r="B9" s="251" t="s">
        <v>1533</v>
      </c>
      <c r="C9" s="256" t="s">
        <v>32</v>
      </c>
      <c r="D9" s="274" t="e">
        <f t="shared" si="0"/>
        <v>#REF!</v>
      </c>
      <c r="E9" s="261" t="e">
        <f>F9+G9</f>
        <v>#REF!</v>
      </c>
      <c r="F9" s="217" t="e">
        <f>#REF!</f>
        <v>#REF!</v>
      </c>
      <c r="G9" s="262">
        <f>'Товары подвед. по ПП-3487 '!G868</f>
        <v>9352230.4878146332</v>
      </c>
      <c r="H9" s="261" t="e">
        <f>I9+J9</f>
        <v>#REF!</v>
      </c>
      <c r="I9" s="217" t="e">
        <f>#REF!</f>
        <v>#REF!</v>
      </c>
      <c r="J9" s="269">
        <f>'Товары подвед. по инвест'!G168</f>
        <v>5876189.6500000004</v>
      </c>
    </row>
    <row r="10" spans="1:10" s="115" customFormat="1" ht="24" customHeight="1" x14ac:dyDescent="0.25">
      <c r="A10" s="252">
        <v>3</v>
      </c>
      <c r="B10" s="251" t="s">
        <v>41</v>
      </c>
      <c r="C10" s="256" t="s">
        <v>32</v>
      </c>
      <c r="D10" s="274" t="e">
        <f t="shared" si="0"/>
        <v>#REF!</v>
      </c>
      <c r="E10" s="261" t="e">
        <f>F10+G10</f>
        <v>#REF!</v>
      </c>
      <c r="F10" s="217" t="e">
        <f>#REF!</f>
        <v>#REF!</v>
      </c>
      <c r="G10" s="263"/>
      <c r="H10" s="261"/>
      <c r="I10" s="217"/>
      <c r="J10" s="270"/>
    </row>
    <row r="11" spans="1:10" s="115" customFormat="1" ht="24" customHeight="1" x14ac:dyDescent="0.25">
      <c r="A11" s="252">
        <v>4</v>
      </c>
      <c r="B11" s="251" t="s">
        <v>1535</v>
      </c>
      <c r="C11" s="256" t="s">
        <v>32</v>
      </c>
      <c r="D11" s="274">
        <f t="shared" si="0"/>
        <v>6501848.6906481804</v>
      </c>
      <c r="E11" s="261">
        <f>F11+G11</f>
        <v>6501848.6906481804</v>
      </c>
      <c r="F11" s="217">
        <f>'Услуги по ПП-3487 '!D15</f>
        <v>6501848.6906481804</v>
      </c>
      <c r="G11" s="263"/>
      <c r="H11" s="261"/>
      <c r="I11" s="217"/>
      <c r="J11" s="270"/>
    </row>
    <row r="12" spans="1:10" s="115" customFormat="1" ht="24" customHeight="1" x14ac:dyDescent="0.25">
      <c r="A12" s="252"/>
      <c r="B12" s="253" t="s">
        <v>1559</v>
      </c>
      <c r="C12" s="256" t="s">
        <v>32</v>
      </c>
      <c r="D12" s="259" t="e">
        <f t="shared" si="0"/>
        <v>#REF!</v>
      </c>
      <c r="E12" s="264" t="e">
        <f t="shared" ref="E12:J12" si="1">SUM(E8:E11)</f>
        <v>#REF!</v>
      </c>
      <c r="F12" s="130" t="e">
        <f>SUM(F8:F11)</f>
        <v>#REF!</v>
      </c>
      <c r="G12" s="265">
        <f t="shared" si="1"/>
        <v>11551420.43420436</v>
      </c>
      <c r="H12" s="264" t="e">
        <f t="shared" si="1"/>
        <v>#REF!</v>
      </c>
      <c r="I12" s="130" t="e">
        <f t="shared" si="1"/>
        <v>#REF!</v>
      </c>
      <c r="J12" s="265">
        <f t="shared" si="1"/>
        <v>7672139.6500000004</v>
      </c>
    </row>
    <row r="13" spans="1:10" s="115" customFormat="1" ht="24" customHeight="1" x14ac:dyDescent="0.25">
      <c r="A13" s="252">
        <v>1</v>
      </c>
      <c r="B13" s="251" t="s">
        <v>1532</v>
      </c>
      <c r="C13" s="257" t="s">
        <v>653</v>
      </c>
      <c r="D13" s="259" t="e">
        <f t="shared" si="0"/>
        <v>#REF!</v>
      </c>
      <c r="E13" s="261">
        <f>F13+G13</f>
        <v>67832802391.819992</v>
      </c>
      <c r="F13" s="129"/>
      <c r="G13" s="262">
        <f>'Товары подвед. по ПП-3487 '!G871</f>
        <v>67832802391.819992</v>
      </c>
      <c r="H13" s="261" t="e">
        <f>I13+J13</f>
        <v>#REF!</v>
      </c>
      <c r="I13" s="217" t="e">
        <f>#REF!</f>
        <v>#REF!</v>
      </c>
      <c r="J13" s="269">
        <f>'Товары подвед. по инвест'!G171</f>
        <v>1824491860.7479999</v>
      </c>
    </row>
    <row r="14" spans="1:10" s="115" customFormat="1" ht="24" customHeight="1" x14ac:dyDescent="0.25">
      <c r="A14" s="252">
        <v>2</v>
      </c>
      <c r="B14" s="251" t="s">
        <v>1533</v>
      </c>
      <c r="C14" s="257" t="s">
        <v>653</v>
      </c>
      <c r="D14" s="259">
        <f t="shared" si="0"/>
        <v>27870197304.400002</v>
      </c>
      <c r="E14" s="261">
        <f>F14+G14</f>
        <v>27870197304.400002</v>
      </c>
      <c r="F14" s="129"/>
      <c r="G14" s="262">
        <f>'Товары подвед. по ПП-3487 '!G872</f>
        <v>27870197304.400002</v>
      </c>
      <c r="H14" s="261"/>
      <c r="I14" s="217"/>
      <c r="J14" s="270"/>
    </row>
    <row r="15" spans="1:10" s="115" customFormat="1" ht="24" customHeight="1" x14ac:dyDescent="0.25">
      <c r="A15" s="252">
        <v>3</v>
      </c>
      <c r="B15" s="251" t="s">
        <v>41</v>
      </c>
      <c r="C15" s="257" t="s">
        <v>653</v>
      </c>
      <c r="D15" s="259"/>
      <c r="E15" s="261"/>
      <c r="F15" s="129"/>
      <c r="G15" s="263"/>
      <c r="H15" s="261"/>
      <c r="I15" s="217"/>
      <c r="J15" s="270"/>
    </row>
    <row r="16" spans="1:10" s="115" customFormat="1" ht="24" customHeight="1" thickBot="1" x14ac:dyDescent="0.3">
      <c r="A16" s="254"/>
      <c r="B16" s="255" t="s">
        <v>1560</v>
      </c>
      <c r="C16" s="258" t="s">
        <v>653</v>
      </c>
      <c r="D16" s="260" t="e">
        <f>E16+H16</f>
        <v>#REF!</v>
      </c>
      <c r="E16" s="266">
        <f>SUM(E13:E15)</f>
        <v>95702999696.220001</v>
      </c>
      <c r="F16" s="267"/>
      <c r="G16" s="268">
        <f>SUM(G13:G15)</f>
        <v>95702999696.220001</v>
      </c>
      <c r="H16" s="266" t="e">
        <f>SUM(H13:H15)</f>
        <v>#REF!</v>
      </c>
      <c r="I16" s="267" t="e">
        <f>SUM(I13:I15)</f>
        <v>#REF!</v>
      </c>
      <c r="J16" s="268">
        <f>SUM(J13:J15)</f>
        <v>1824491860.7479999</v>
      </c>
    </row>
  </sheetData>
  <mergeCells count="11">
    <mergeCell ref="B3:J3"/>
    <mergeCell ref="E5:G5"/>
    <mergeCell ref="H5:J5"/>
    <mergeCell ref="B5:B7"/>
    <mergeCell ref="A5:A7"/>
    <mergeCell ref="C5:C7"/>
    <mergeCell ref="D5:D7"/>
    <mergeCell ref="F6:G6"/>
    <mergeCell ref="E6:E7"/>
    <mergeCell ref="H6:H7"/>
    <mergeCell ref="I6:J6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7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85"/>
  <sheetViews>
    <sheetView topLeftCell="A49" zoomScale="85" zoomScaleNormal="85" workbookViewId="0">
      <selection activeCell="D44" sqref="D44"/>
    </sheetView>
  </sheetViews>
  <sheetFormatPr defaultColWidth="8.85546875" defaultRowHeight="15" x14ac:dyDescent="0.2"/>
  <cols>
    <col min="1" max="1" width="6.85546875" style="204" customWidth="1"/>
    <col min="2" max="2" width="39.5703125" style="323" customWidth="1"/>
    <col min="3" max="3" width="14.140625" style="204" customWidth="1"/>
    <col min="4" max="4" width="13.42578125" style="204" customWidth="1"/>
    <col min="5" max="5" width="10.5703125" style="204" customWidth="1"/>
    <col min="6" max="6" width="23" style="216" customWidth="1"/>
    <col min="7" max="7" width="16.42578125" style="216" customWidth="1"/>
    <col min="8" max="8" width="20.85546875" style="160" customWidth="1"/>
    <col min="9" max="9" width="18.28515625" style="204" customWidth="1"/>
    <col min="10" max="10" width="30.42578125" style="204" customWidth="1"/>
    <col min="11" max="11" width="27.28515625" style="204" customWidth="1"/>
    <col min="12" max="16384" width="8.85546875" style="204"/>
  </cols>
  <sheetData>
    <row r="2" spans="1:11" ht="126.75" customHeight="1" x14ac:dyDescent="0.2">
      <c r="I2" s="481" t="s">
        <v>1552</v>
      </c>
      <c r="J2" s="481"/>
      <c r="K2" s="481"/>
    </row>
    <row r="3" spans="1:11" ht="63" customHeight="1" x14ac:dyDescent="0.2">
      <c r="A3" s="490" t="s">
        <v>1553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5" spans="1:11" ht="36" customHeight="1" x14ac:dyDescent="0.2">
      <c r="A5" s="224" t="s">
        <v>0</v>
      </c>
      <c r="B5" s="324" t="s">
        <v>1</v>
      </c>
      <c r="C5" s="224" t="s">
        <v>5</v>
      </c>
      <c r="D5" s="224" t="s">
        <v>2</v>
      </c>
      <c r="E5" s="224" t="s">
        <v>6</v>
      </c>
      <c r="F5" s="211" t="s">
        <v>24</v>
      </c>
      <c r="G5" s="211" t="s">
        <v>3</v>
      </c>
      <c r="H5" s="224" t="s">
        <v>23</v>
      </c>
      <c r="I5" s="224" t="s">
        <v>7</v>
      </c>
      <c r="J5" s="224" t="s">
        <v>30</v>
      </c>
      <c r="K5" s="224" t="s">
        <v>4</v>
      </c>
    </row>
    <row r="6" spans="1:11" ht="23.45" customHeight="1" x14ac:dyDescent="0.2">
      <c r="A6" s="223"/>
      <c r="B6" s="446" t="s">
        <v>447</v>
      </c>
      <c r="C6" s="447"/>
      <c r="D6" s="447"/>
      <c r="E6" s="447"/>
      <c r="F6" s="447"/>
      <c r="G6" s="447"/>
      <c r="H6" s="447"/>
      <c r="I6" s="447"/>
      <c r="J6" s="447"/>
      <c r="K6" s="448"/>
    </row>
    <row r="7" spans="1:11" s="60" customFormat="1" ht="21" customHeight="1" x14ac:dyDescent="0.25">
      <c r="A7" s="67">
        <v>1</v>
      </c>
      <c r="B7" s="182" t="s">
        <v>1103</v>
      </c>
      <c r="C7" s="67"/>
      <c r="D7" s="68"/>
      <c r="E7" s="68"/>
      <c r="F7" s="164"/>
      <c r="G7" s="164"/>
      <c r="H7" s="69"/>
      <c r="I7" s="68"/>
    </row>
    <row r="8" spans="1:11" ht="45" x14ac:dyDescent="0.2">
      <c r="A8" s="180" t="s">
        <v>35</v>
      </c>
      <c r="B8" s="218" t="s">
        <v>1126</v>
      </c>
      <c r="C8" s="131" t="s">
        <v>31</v>
      </c>
      <c r="D8" s="131">
        <v>48</v>
      </c>
      <c r="E8" s="205" t="s">
        <v>32</v>
      </c>
      <c r="F8" s="207">
        <v>1500</v>
      </c>
      <c r="G8" s="207">
        <f>F8*D8</f>
        <v>72000</v>
      </c>
      <c r="H8" s="107" t="s">
        <v>1510</v>
      </c>
      <c r="I8" s="131" t="s">
        <v>1127</v>
      </c>
      <c r="J8" s="108" t="s">
        <v>1161</v>
      </c>
      <c r="K8" s="206"/>
    </row>
    <row r="9" spans="1:11" ht="45" x14ac:dyDescent="0.2">
      <c r="A9" s="180" t="s">
        <v>36</v>
      </c>
      <c r="B9" s="218" t="s">
        <v>1128</v>
      </c>
      <c r="C9" s="131" t="s">
        <v>31</v>
      </c>
      <c r="D9" s="131">
        <v>12</v>
      </c>
      <c r="E9" s="205" t="s">
        <v>32</v>
      </c>
      <c r="F9" s="207">
        <v>1100</v>
      </c>
      <c r="G9" s="207">
        <f t="shared" ref="G9:G59" si="0">F9*D9</f>
        <v>13200</v>
      </c>
      <c r="H9" s="107" t="s">
        <v>1510</v>
      </c>
      <c r="I9" s="131" t="s">
        <v>1127</v>
      </c>
      <c r="J9" s="108" t="s">
        <v>1161</v>
      </c>
      <c r="K9" s="206"/>
    </row>
    <row r="10" spans="1:11" ht="45" x14ac:dyDescent="0.2">
      <c r="A10" s="180" t="s">
        <v>37</v>
      </c>
      <c r="B10" s="218" t="s">
        <v>1129</v>
      </c>
      <c r="C10" s="131" t="s">
        <v>31</v>
      </c>
      <c r="D10" s="131">
        <v>40</v>
      </c>
      <c r="E10" s="205" t="s">
        <v>32</v>
      </c>
      <c r="F10" s="207">
        <v>1500</v>
      </c>
      <c r="G10" s="207">
        <f t="shared" si="0"/>
        <v>60000</v>
      </c>
      <c r="H10" s="107" t="s">
        <v>1510</v>
      </c>
      <c r="I10" s="131" t="s">
        <v>1130</v>
      </c>
      <c r="J10" s="108" t="s">
        <v>1161</v>
      </c>
      <c r="K10" s="206"/>
    </row>
    <row r="11" spans="1:11" ht="45" x14ac:dyDescent="0.2">
      <c r="A11" s="180" t="s">
        <v>38</v>
      </c>
      <c r="B11" s="218" t="s">
        <v>1131</v>
      </c>
      <c r="C11" s="131" t="s">
        <v>31</v>
      </c>
      <c r="D11" s="131">
        <v>24</v>
      </c>
      <c r="E11" s="205" t="s">
        <v>32</v>
      </c>
      <c r="F11" s="207">
        <v>1100</v>
      </c>
      <c r="G11" s="207">
        <f t="shared" si="0"/>
        <v>26400</v>
      </c>
      <c r="H11" s="107" t="s">
        <v>1510</v>
      </c>
      <c r="I11" s="207" t="s">
        <v>1132</v>
      </c>
      <c r="J11" s="108" t="s">
        <v>1161</v>
      </c>
      <c r="K11" s="206"/>
    </row>
    <row r="12" spans="1:11" ht="45" x14ac:dyDescent="0.2">
      <c r="A12" s="180" t="s">
        <v>44</v>
      </c>
      <c r="B12" s="218" t="s">
        <v>1104</v>
      </c>
      <c r="C12" s="131" t="s">
        <v>31</v>
      </c>
      <c r="D12" s="131">
        <v>135</v>
      </c>
      <c r="E12" s="205" t="s">
        <v>32</v>
      </c>
      <c r="F12" s="207">
        <v>1000</v>
      </c>
      <c r="G12" s="207">
        <f t="shared" si="0"/>
        <v>135000</v>
      </c>
      <c r="H12" s="107" t="s">
        <v>1510</v>
      </c>
      <c r="I12" s="131">
        <v>7208540000</v>
      </c>
      <c r="J12" s="108" t="s">
        <v>1161</v>
      </c>
      <c r="K12" s="206"/>
    </row>
    <row r="13" spans="1:11" ht="45" x14ac:dyDescent="0.2">
      <c r="A13" s="180" t="s">
        <v>45</v>
      </c>
      <c r="B13" s="218" t="s">
        <v>1133</v>
      </c>
      <c r="C13" s="131" t="s">
        <v>31</v>
      </c>
      <c r="D13" s="131">
        <v>185</v>
      </c>
      <c r="E13" s="205" t="s">
        <v>32</v>
      </c>
      <c r="F13" s="207">
        <v>1000</v>
      </c>
      <c r="G13" s="207">
        <f t="shared" si="0"/>
        <v>185000</v>
      </c>
      <c r="H13" s="107" t="s">
        <v>1510</v>
      </c>
      <c r="I13" s="208">
        <v>7209169000</v>
      </c>
      <c r="J13" s="108" t="s">
        <v>1161</v>
      </c>
      <c r="K13" s="206"/>
    </row>
    <row r="14" spans="1:11" ht="45" x14ac:dyDescent="0.2">
      <c r="A14" s="180" t="s">
        <v>46</v>
      </c>
      <c r="B14" s="218" t="s">
        <v>1134</v>
      </c>
      <c r="C14" s="131" t="s">
        <v>31</v>
      </c>
      <c r="D14" s="131">
        <v>320</v>
      </c>
      <c r="E14" s="205" t="s">
        <v>32</v>
      </c>
      <c r="F14" s="207">
        <v>800</v>
      </c>
      <c r="G14" s="207">
        <f t="shared" si="0"/>
        <v>256000</v>
      </c>
      <c r="H14" s="107" t="s">
        <v>1510</v>
      </c>
      <c r="I14" s="208">
        <v>7209150000</v>
      </c>
      <c r="J14" s="108" t="s">
        <v>1161</v>
      </c>
      <c r="K14" s="206"/>
    </row>
    <row r="15" spans="1:11" ht="45" x14ac:dyDescent="0.2">
      <c r="A15" s="180" t="s">
        <v>47</v>
      </c>
      <c r="B15" s="218" t="s">
        <v>1135</v>
      </c>
      <c r="C15" s="131" t="s">
        <v>31</v>
      </c>
      <c r="D15" s="131">
        <v>80</v>
      </c>
      <c r="E15" s="205" t="s">
        <v>32</v>
      </c>
      <c r="F15" s="207">
        <v>800</v>
      </c>
      <c r="G15" s="207">
        <f t="shared" si="0"/>
        <v>64000</v>
      </c>
      <c r="H15" s="107" t="s">
        <v>1510</v>
      </c>
      <c r="I15" s="209">
        <v>7208531000</v>
      </c>
      <c r="J15" s="108" t="s">
        <v>1161</v>
      </c>
      <c r="K15" s="206"/>
    </row>
    <row r="16" spans="1:11" ht="45" x14ac:dyDescent="0.2">
      <c r="A16" s="180" t="s">
        <v>48</v>
      </c>
      <c r="B16" s="218" t="s">
        <v>1136</v>
      </c>
      <c r="C16" s="131" t="s">
        <v>31</v>
      </c>
      <c r="D16" s="131">
        <v>40</v>
      </c>
      <c r="E16" s="205" t="s">
        <v>32</v>
      </c>
      <c r="F16" s="207">
        <v>800</v>
      </c>
      <c r="G16" s="207">
        <f t="shared" si="0"/>
        <v>32000</v>
      </c>
      <c r="H16" s="107" t="s">
        <v>1510</v>
      </c>
      <c r="I16" s="209">
        <v>7208400000</v>
      </c>
      <c r="J16" s="108" t="s">
        <v>1161</v>
      </c>
      <c r="K16" s="206"/>
    </row>
    <row r="17" spans="1:11" ht="45" x14ac:dyDescent="0.2">
      <c r="A17" s="180" t="s">
        <v>49</v>
      </c>
      <c r="B17" s="218" t="s">
        <v>1137</v>
      </c>
      <c r="C17" s="131" t="s">
        <v>31</v>
      </c>
      <c r="D17" s="131">
        <v>80</v>
      </c>
      <c r="E17" s="205" t="s">
        <v>32</v>
      </c>
      <c r="F17" s="207">
        <v>800</v>
      </c>
      <c r="G17" s="207">
        <f t="shared" si="0"/>
        <v>64000</v>
      </c>
      <c r="H17" s="107" t="s">
        <v>1510</v>
      </c>
      <c r="I17" s="209">
        <v>7208521000</v>
      </c>
      <c r="J17" s="108" t="s">
        <v>1161</v>
      </c>
      <c r="K17" s="206"/>
    </row>
    <row r="18" spans="1:11" ht="45" x14ac:dyDescent="0.2">
      <c r="A18" s="180" t="s">
        <v>50</v>
      </c>
      <c r="B18" s="218" t="s">
        <v>1138</v>
      </c>
      <c r="C18" s="131" t="s">
        <v>31</v>
      </c>
      <c r="D18" s="131">
        <v>40</v>
      </c>
      <c r="E18" s="205" t="s">
        <v>32</v>
      </c>
      <c r="F18" s="207">
        <v>800</v>
      </c>
      <c r="G18" s="207">
        <f t="shared" si="0"/>
        <v>32000</v>
      </c>
      <c r="H18" s="107" t="s">
        <v>1510</v>
      </c>
      <c r="I18" s="209">
        <v>7208521000</v>
      </c>
      <c r="J18" s="108" t="s">
        <v>1161</v>
      </c>
      <c r="K18" s="206"/>
    </row>
    <row r="19" spans="1:11" ht="45" x14ac:dyDescent="0.2">
      <c r="A19" s="180" t="s">
        <v>51</v>
      </c>
      <c r="B19" s="218" t="s">
        <v>1139</v>
      </c>
      <c r="C19" s="131" t="s">
        <v>31</v>
      </c>
      <c r="D19" s="131">
        <v>130</v>
      </c>
      <c r="E19" s="205" t="s">
        <v>32</v>
      </c>
      <c r="F19" s="207">
        <v>800</v>
      </c>
      <c r="G19" s="207">
        <f t="shared" si="0"/>
        <v>104000</v>
      </c>
      <c r="H19" s="107" t="s">
        <v>1510</v>
      </c>
      <c r="I19" s="209">
        <v>7208521000</v>
      </c>
      <c r="J19" s="108" t="s">
        <v>1161</v>
      </c>
      <c r="K19" s="206"/>
    </row>
    <row r="20" spans="1:11" ht="45" x14ac:dyDescent="0.2">
      <c r="A20" s="180" t="s">
        <v>52</v>
      </c>
      <c r="B20" s="218" t="s">
        <v>1140</v>
      </c>
      <c r="C20" s="131" t="s">
        <v>31</v>
      </c>
      <c r="D20" s="131">
        <v>260</v>
      </c>
      <c r="E20" s="205" t="s">
        <v>32</v>
      </c>
      <c r="F20" s="207">
        <v>800</v>
      </c>
      <c r="G20" s="207">
        <f t="shared" si="0"/>
        <v>208000</v>
      </c>
      <c r="H20" s="107" t="s">
        <v>1510</v>
      </c>
      <c r="I20" s="209">
        <v>7208521000</v>
      </c>
      <c r="J20" s="108" t="s">
        <v>1161</v>
      </c>
      <c r="K20" s="206"/>
    </row>
    <row r="21" spans="1:11" ht="45" x14ac:dyDescent="0.2">
      <c r="A21" s="180" t="s">
        <v>53</v>
      </c>
      <c r="B21" s="218" t="s">
        <v>1141</v>
      </c>
      <c r="C21" s="131" t="s">
        <v>31</v>
      </c>
      <c r="D21" s="131">
        <v>150</v>
      </c>
      <c r="E21" s="205" t="s">
        <v>32</v>
      </c>
      <c r="F21" s="207">
        <v>800</v>
      </c>
      <c r="G21" s="207">
        <f t="shared" si="0"/>
        <v>120000</v>
      </c>
      <c r="H21" s="107" t="s">
        <v>1510</v>
      </c>
      <c r="I21" s="209">
        <v>7208519100</v>
      </c>
      <c r="J21" s="108" t="s">
        <v>1161</v>
      </c>
      <c r="K21" s="206"/>
    </row>
    <row r="22" spans="1:11" ht="45" x14ac:dyDescent="0.2">
      <c r="A22" s="180" t="s">
        <v>54</v>
      </c>
      <c r="B22" s="218" t="s">
        <v>1142</v>
      </c>
      <c r="C22" s="131" t="s">
        <v>31</v>
      </c>
      <c r="D22" s="131">
        <v>200</v>
      </c>
      <c r="E22" s="205" t="s">
        <v>32</v>
      </c>
      <c r="F22" s="207">
        <v>800</v>
      </c>
      <c r="G22" s="207">
        <f t="shared" si="0"/>
        <v>160000</v>
      </c>
      <c r="H22" s="107" t="s">
        <v>1510</v>
      </c>
      <c r="I22" s="209">
        <v>7208519100</v>
      </c>
      <c r="J22" s="108" t="s">
        <v>1161</v>
      </c>
      <c r="K22" s="206"/>
    </row>
    <row r="23" spans="1:11" ht="45" x14ac:dyDescent="0.2">
      <c r="A23" s="180" t="s">
        <v>55</v>
      </c>
      <c r="B23" s="218" t="s">
        <v>1143</v>
      </c>
      <c r="C23" s="131" t="s">
        <v>31</v>
      </c>
      <c r="D23" s="131">
        <v>80</v>
      </c>
      <c r="E23" s="205" t="s">
        <v>32</v>
      </c>
      <c r="F23" s="207">
        <v>800</v>
      </c>
      <c r="G23" s="207">
        <f t="shared" si="0"/>
        <v>64000</v>
      </c>
      <c r="H23" s="107" t="s">
        <v>1510</v>
      </c>
      <c r="I23" s="209">
        <v>720852009</v>
      </c>
      <c r="J23" s="108" t="s">
        <v>1161</v>
      </c>
      <c r="K23" s="206"/>
    </row>
    <row r="24" spans="1:11" ht="45" x14ac:dyDescent="0.2">
      <c r="A24" s="180" t="s">
        <v>56</v>
      </c>
      <c r="B24" s="218" t="s">
        <v>1144</v>
      </c>
      <c r="C24" s="131" t="s">
        <v>31</v>
      </c>
      <c r="D24" s="131">
        <v>28</v>
      </c>
      <c r="E24" s="205" t="s">
        <v>32</v>
      </c>
      <c r="F24" s="207">
        <v>800</v>
      </c>
      <c r="G24" s="207">
        <f t="shared" si="0"/>
        <v>22400</v>
      </c>
      <c r="H24" s="107" t="s">
        <v>1510</v>
      </c>
      <c r="I24" s="209">
        <v>7208512009</v>
      </c>
      <c r="J24" s="108" t="s">
        <v>1161</v>
      </c>
      <c r="K24" s="206"/>
    </row>
    <row r="25" spans="1:11" ht="45" x14ac:dyDescent="0.2">
      <c r="A25" s="180" t="s">
        <v>57</v>
      </c>
      <c r="B25" s="218" t="s">
        <v>1145</v>
      </c>
      <c r="C25" s="131" t="s">
        <v>31</v>
      </c>
      <c r="D25" s="131">
        <v>20</v>
      </c>
      <c r="E25" s="205" t="s">
        <v>32</v>
      </c>
      <c r="F25" s="207">
        <v>800</v>
      </c>
      <c r="G25" s="207">
        <f t="shared" si="0"/>
        <v>16000</v>
      </c>
      <c r="H25" s="107" t="s">
        <v>1510</v>
      </c>
      <c r="I25" s="209">
        <v>7208512009</v>
      </c>
      <c r="J25" s="108" t="s">
        <v>1161</v>
      </c>
      <c r="K25" s="206"/>
    </row>
    <row r="26" spans="1:11" ht="45" x14ac:dyDescent="0.2">
      <c r="A26" s="180" t="s">
        <v>58</v>
      </c>
      <c r="B26" s="218" t="s">
        <v>1146</v>
      </c>
      <c r="C26" s="131" t="s">
        <v>31</v>
      </c>
      <c r="D26" s="131">
        <v>28</v>
      </c>
      <c r="E26" s="205" t="s">
        <v>32</v>
      </c>
      <c r="F26" s="207">
        <v>800</v>
      </c>
      <c r="G26" s="207">
        <f t="shared" si="0"/>
        <v>22400</v>
      </c>
      <c r="H26" s="107" t="s">
        <v>1510</v>
      </c>
      <c r="I26" s="209">
        <v>7208512009</v>
      </c>
      <c r="J26" s="108" t="s">
        <v>1161</v>
      </c>
      <c r="K26" s="206"/>
    </row>
    <row r="27" spans="1:11" ht="45" x14ac:dyDescent="0.2">
      <c r="A27" s="180" t="s">
        <v>59</v>
      </c>
      <c r="B27" s="218" t="s">
        <v>383</v>
      </c>
      <c r="C27" s="131" t="s">
        <v>31</v>
      </c>
      <c r="D27" s="131">
        <v>58</v>
      </c>
      <c r="E27" s="205" t="s">
        <v>32</v>
      </c>
      <c r="F27" s="207">
        <v>800</v>
      </c>
      <c r="G27" s="207">
        <f t="shared" si="0"/>
        <v>46400</v>
      </c>
      <c r="H27" s="107" t="s">
        <v>1510</v>
      </c>
      <c r="I27" s="209">
        <v>7210490000</v>
      </c>
      <c r="J27" s="108" t="s">
        <v>1161</v>
      </c>
      <c r="K27" s="206"/>
    </row>
    <row r="28" spans="1:11" ht="45" x14ac:dyDescent="0.2">
      <c r="A28" s="180" t="s">
        <v>60</v>
      </c>
      <c r="B28" s="218" t="s">
        <v>1147</v>
      </c>
      <c r="C28" s="131" t="s">
        <v>31</v>
      </c>
      <c r="D28" s="131">
        <v>15</v>
      </c>
      <c r="E28" s="205" t="s">
        <v>32</v>
      </c>
      <c r="F28" s="207">
        <v>1350</v>
      </c>
      <c r="G28" s="207">
        <f t="shared" si="0"/>
        <v>20250</v>
      </c>
      <c r="H28" s="107" t="s">
        <v>1510</v>
      </c>
      <c r="I28" s="208" t="s">
        <v>1148</v>
      </c>
      <c r="J28" s="108" t="s">
        <v>1161</v>
      </c>
      <c r="K28" s="206"/>
    </row>
    <row r="29" spans="1:11" ht="45" x14ac:dyDescent="0.2">
      <c r="A29" s="180" t="s">
        <v>61</v>
      </c>
      <c r="B29" s="218" t="s">
        <v>1149</v>
      </c>
      <c r="C29" s="131" t="s">
        <v>31</v>
      </c>
      <c r="D29" s="131">
        <v>5</v>
      </c>
      <c r="E29" s="205" t="s">
        <v>32</v>
      </c>
      <c r="F29" s="207">
        <v>1350</v>
      </c>
      <c r="G29" s="207">
        <f t="shared" si="0"/>
        <v>6750</v>
      </c>
      <c r="H29" s="107" t="s">
        <v>1510</v>
      </c>
      <c r="I29" s="208" t="s">
        <v>1148</v>
      </c>
      <c r="J29" s="108" t="s">
        <v>1161</v>
      </c>
      <c r="K29" s="206"/>
    </row>
    <row r="30" spans="1:11" ht="45" x14ac:dyDescent="0.2">
      <c r="A30" s="180" t="s">
        <v>62</v>
      </c>
      <c r="B30" s="218" t="s">
        <v>1150</v>
      </c>
      <c r="C30" s="131" t="s">
        <v>31</v>
      </c>
      <c r="D30" s="131">
        <v>12</v>
      </c>
      <c r="E30" s="205" t="s">
        <v>32</v>
      </c>
      <c r="F30" s="207">
        <v>1350</v>
      </c>
      <c r="G30" s="207">
        <f t="shared" si="0"/>
        <v>16200</v>
      </c>
      <c r="H30" s="107" t="s">
        <v>1510</v>
      </c>
      <c r="I30" s="208" t="s">
        <v>1148</v>
      </c>
      <c r="J30" s="108" t="s">
        <v>1161</v>
      </c>
      <c r="K30" s="206"/>
    </row>
    <row r="31" spans="1:11" ht="45" x14ac:dyDescent="0.2">
      <c r="A31" s="180" t="s">
        <v>63</v>
      </c>
      <c r="B31" s="218" t="s">
        <v>1151</v>
      </c>
      <c r="C31" s="131" t="s">
        <v>31</v>
      </c>
      <c r="D31" s="131">
        <v>10</v>
      </c>
      <c r="E31" s="205" t="s">
        <v>32</v>
      </c>
      <c r="F31" s="207">
        <v>1350</v>
      </c>
      <c r="G31" s="207">
        <f t="shared" si="0"/>
        <v>13500</v>
      </c>
      <c r="H31" s="107" t="s">
        <v>1510</v>
      </c>
      <c r="I31" s="208" t="s">
        <v>1148</v>
      </c>
      <c r="J31" s="108" t="s">
        <v>1161</v>
      </c>
      <c r="K31" s="206"/>
    </row>
    <row r="32" spans="1:11" ht="45" x14ac:dyDescent="0.2">
      <c r="A32" s="180" t="s">
        <v>64</v>
      </c>
      <c r="B32" s="218" t="s">
        <v>1152</v>
      </c>
      <c r="C32" s="131" t="s">
        <v>31</v>
      </c>
      <c r="D32" s="131">
        <v>5</v>
      </c>
      <c r="E32" s="205" t="s">
        <v>32</v>
      </c>
      <c r="F32" s="207">
        <v>1350</v>
      </c>
      <c r="G32" s="207">
        <f t="shared" si="0"/>
        <v>6750</v>
      </c>
      <c r="H32" s="107" t="s">
        <v>1510</v>
      </c>
      <c r="I32" s="208" t="s">
        <v>1148</v>
      </c>
      <c r="J32" s="108" t="s">
        <v>1161</v>
      </c>
      <c r="K32" s="206"/>
    </row>
    <row r="33" spans="1:11" ht="45" x14ac:dyDescent="0.2">
      <c r="A33" s="180" t="s">
        <v>65</v>
      </c>
      <c r="B33" s="218" t="s">
        <v>1153</v>
      </c>
      <c r="C33" s="131" t="s">
        <v>31</v>
      </c>
      <c r="D33" s="131">
        <v>22</v>
      </c>
      <c r="E33" s="205" t="s">
        <v>32</v>
      </c>
      <c r="F33" s="207">
        <v>1350</v>
      </c>
      <c r="G33" s="207">
        <f t="shared" si="0"/>
        <v>29700</v>
      </c>
      <c r="H33" s="107" t="s">
        <v>1510</v>
      </c>
      <c r="I33" s="208" t="s">
        <v>1148</v>
      </c>
      <c r="J33" s="108" t="s">
        <v>1161</v>
      </c>
      <c r="K33" s="243"/>
    </row>
    <row r="34" spans="1:11" s="125" customFormat="1" ht="63" x14ac:dyDescent="0.25">
      <c r="A34" s="120"/>
      <c r="B34" s="325" t="s">
        <v>1527</v>
      </c>
      <c r="C34" s="121"/>
      <c r="D34" s="122"/>
      <c r="E34" s="123"/>
      <c r="F34" s="246"/>
      <c r="G34" s="124">
        <f>SUM(G8:G33)</f>
        <v>1795950</v>
      </c>
      <c r="H34" s="222"/>
      <c r="I34" s="121"/>
      <c r="J34" s="121"/>
      <c r="K34" s="121"/>
    </row>
    <row r="35" spans="1:11" s="74" customFormat="1" ht="31.5" x14ac:dyDescent="0.25">
      <c r="A35" s="70">
        <v>2</v>
      </c>
      <c r="B35" s="42" t="s">
        <v>42</v>
      </c>
      <c r="C35" s="16"/>
      <c r="D35" s="47"/>
      <c r="E35" s="71"/>
      <c r="F35" s="175"/>
      <c r="G35" s="166"/>
      <c r="H35" s="73"/>
      <c r="I35" s="16"/>
      <c r="J35" s="16"/>
      <c r="K35" s="16"/>
    </row>
    <row r="36" spans="1:11" ht="45" x14ac:dyDescent="0.2">
      <c r="A36" s="180" t="s">
        <v>99</v>
      </c>
      <c r="B36" s="218" t="s">
        <v>387</v>
      </c>
      <c r="C36" s="131" t="s">
        <v>33</v>
      </c>
      <c r="D36" s="131">
        <v>40</v>
      </c>
      <c r="E36" s="205" t="s">
        <v>32</v>
      </c>
      <c r="F36" s="207">
        <v>600</v>
      </c>
      <c r="G36" s="207">
        <f t="shared" si="0"/>
        <v>24000</v>
      </c>
      <c r="H36" s="107" t="s">
        <v>1510</v>
      </c>
      <c r="I36" s="209">
        <v>8607219000</v>
      </c>
      <c r="J36" s="108" t="s">
        <v>1161</v>
      </c>
      <c r="K36" s="206"/>
    </row>
    <row r="37" spans="1:11" ht="45" x14ac:dyDescent="0.2">
      <c r="A37" s="180" t="s">
        <v>100</v>
      </c>
      <c r="B37" s="218" t="s">
        <v>1109</v>
      </c>
      <c r="C37" s="131" t="s">
        <v>33</v>
      </c>
      <c r="D37" s="131">
        <v>160</v>
      </c>
      <c r="E37" s="205" t="s">
        <v>32</v>
      </c>
      <c r="F37" s="207">
        <v>450</v>
      </c>
      <c r="G37" s="207">
        <f t="shared" si="0"/>
        <v>72000</v>
      </c>
      <c r="H37" s="107" t="s">
        <v>1510</v>
      </c>
      <c r="I37" s="209">
        <v>860799800</v>
      </c>
      <c r="J37" s="108" t="s">
        <v>1161</v>
      </c>
      <c r="K37" s="206"/>
    </row>
    <row r="38" spans="1:11" ht="45" x14ac:dyDescent="0.2">
      <c r="A38" s="180" t="s">
        <v>101</v>
      </c>
      <c r="B38" s="218" t="s">
        <v>1154</v>
      </c>
      <c r="C38" s="131" t="s">
        <v>33</v>
      </c>
      <c r="D38" s="131">
        <v>320</v>
      </c>
      <c r="E38" s="205" t="s">
        <v>32</v>
      </c>
      <c r="F38" s="207">
        <v>550</v>
      </c>
      <c r="G38" s="207">
        <f t="shared" si="0"/>
        <v>176000</v>
      </c>
      <c r="H38" s="107" t="s">
        <v>1510</v>
      </c>
      <c r="I38" s="209">
        <v>8607191009</v>
      </c>
      <c r="J38" s="108" t="s">
        <v>1161</v>
      </c>
      <c r="K38" s="206"/>
    </row>
    <row r="39" spans="1:11" ht="45" x14ac:dyDescent="0.2">
      <c r="A39" s="180" t="s">
        <v>102</v>
      </c>
      <c r="B39" s="218" t="s">
        <v>1111</v>
      </c>
      <c r="C39" s="131" t="s">
        <v>33</v>
      </c>
      <c r="D39" s="131">
        <v>40</v>
      </c>
      <c r="E39" s="205" t="s">
        <v>32</v>
      </c>
      <c r="F39" s="207">
        <v>1500</v>
      </c>
      <c r="G39" s="207">
        <f t="shared" si="0"/>
        <v>60000</v>
      </c>
      <c r="H39" s="107" t="s">
        <v>1510</v>
      </c>
      <c r="I39" s="208">
        <v>8607191009</v>
      </c>
      <c r="J39" s="108" t="s">
        <v>1161</v>
      </c>
      <c r="K39" s="206"/>
    </row>
    <row r="40" spans="1:11" ht="45" x14ac:dyDescent="0.2">
      <c r="A40" s="180" t="s">
        <v>103</v>
      </c>
      <c r="B40" s="218" t="s">
        <v>1112</v>
      </c>
      <c r="C40" s="131" t="s">
        <v>33</v>
      </c>
      <c r="D40" s="131">
        <v>120</v>
      </c>
      <c r="E40" s="205" t="s">
        <v>32</v>
      </c>
      <c r="F40" s="207">
        <v>1500</v>
      </c>
      <c r="G40" s="207">
        <f t="shared" si="0"/>
        <v>180000</v>
      </c>
      <c r="H40" s="107" t="s">
        <v>1510</v>
      </c>
      <c r="I40" s="208">
        <v>8607191009</v>
      </c>
      <c r="J40" s="108" t="s">
        <v>1161</v>
      </c>
      <c r="K40" s="206"/>
    </row>
    <row r="41" spans="1:11" ht="45" x14ac:dyDescent="0.2">
      <c r="A41" s="180" t="s">
        <v>104</v>
      </c>
      <c r="B41" s="218" t="s">
        <v>1113</v>
      </c>
      <c r="C41" s="131" t="s">
        <v>33</v>
      </c>
      <c r="D41" s="131">
        <v>40</v>
      </c>
      <c r="E41" s="205" t="s">
        <v>32</v>
      </c>
      <c r="F41" s="207">
        <v>32000</v>
      </c>
      <c r="G41" s="207">
        <f t="shared" si="0"/>
        <v>1280000</v>
      </c>
      <c r="H41" s="107" t="s">
        <v>1510</v>
      </c>
      <c r="I41" s="209">
        <v>8483402300</v>
      </c>
      <c r="J41" s="108" t="s">
        <v>1161</v>
      </c>
      <c r="K41" s="206"/>
    </row>
    <row r="42" spans="1:11" ht="60" x14ac:dyDescent="0.2">
      <c r="A42" s="180" t="s">
        <v>105</v>
      </c>
      <c r="B42" s="218" t="s">
        <v>1155</v>
      </c>
      <c r="C42" s="131" t="s">
        <v>33</v>
      </c>
      <c r="D42" s="131">
        <v>320</v>
      </c>
      <c r="E42" s="205" t="s">
        <v>32</v>
      </c>
      <c r="F42" s="207">
        <v>630</v>
      </c>
      <c r="G42" s="207">
        <f t="shared" si="0"/>
        <v>201600</v>
      </c>
      <c r="H42" s="107" t="s">
        <v>1510</v>
      </c>
      <c r="I42" s="209">
        <v>8607911000</v>
      </c>
      <c r="J42" s="108" t="s">
        <v>1161</v>
      </c>
      <c r="K42" s="206"/>
    </row>
    <row r="43" spans="1:11" ht="45" x14ac:dyDescent="0.2">
      <c r="A43" s="180" t="s">
        <v>106</v>
      </c>
      <c r="B43" s="218" t="s">
        <v>357</v>
      </c>
      <c r="C43" s="131" t="s">
        <v>33</v>
      </c>
      <c r="D43" s="131">
        <v>80</v>
      </c>
      <c r="E43" s="205" t="s">
        <v>32</v>
      </c>
      <c r="F43" s="207">
        <v>720</v>
      </c>
      <c r="G43" s="207">
        <f t="shared" si="0"/>
        <v>57600</v>
      </c>
      <c r="H43" s="107" t="s">
        <v>1510</v>
      </c>
      <c r="I43" s="208">
        <v>8607300000</v>
      </c>
      <c r="J43" s="108" t="s">
        <v>1161</v>
      </c>
      <c r="K43" s="206"/>
    </row>
    <row r="44" spans="1:11" ht="60" x14ac:dyDescent="0.2">
      <c r="A44" s="180" t="s">
        <v>107</v>
      </c>
      <c r="B44" s="218" t="s">
        <v>1156</v>
      </c>
      <c r="C44" s="131" t="s">
        <v>33</v>
      </c>
      <c r="D44" s="131">
        <v>3440</v>
      </c>
      <c r="E44" s="205" t="s">
        <v>32</v>
      </c>
      <c r="F44" s="207">
        <v>100</v>
      </c>
      <c r="G44" s="207">
        <f t="shared" si="0"/>
        <v>344000</v>
      </c>
      <c r="H44" s="107" t="s">
        <v>1510</v>
      </c>
      <c r="I44" s="208">
        <v>8507400000</v>
      </c>
      <c r="J44" s="108" t="s">
        <v>1161</v>
      </c>
      <c r="K44" s="206"/>
    </row>
    <row r="45" spans="1:11" ht="45" x14ac:dyDescent="0.2">
      <c r="A45" s="180" t="s">
        <v>108</v>
      </c>
      <c r="B45" s="218" t="s">
        <v>364</v>
      </c>
      <c r="C45" s="131" t="s">
        <v>33</v>
      </c>
      <c r="D45" s="131">
        <v>40</v>
      </c>
      <c r="E45" s="205" t="s">
        <v>32</v>
      </c>
      <c r="F45" s="207">
        <v>3800</v>
      </c>
      <c r="G45" s="207">
        <f t="shared" si="0"/>
        <v>152000</v>
      </c>
      <c r="H45" s="107" t="s">
        <v>1510</v>
      </c>
      <c r="I45" s="208">
        <v>8483108500</v>
      </c>
      <c r="J45" s="108" t="s">
        <v>1161</v>
      </c>
      <c r="K45" s="206"/>
    </row>
    <row r="46" spans="1:11" ht="45" x14ac:dyDescent="0.2">
      <c r="A46" s="180" t="s">
        <v>109</v>
      </c>
      <c r="B46" s="218" t="s">
        <v>362</v>
      </c>
      <c r="C46" s="131" t="s">
        <v>33</v>
      </c>
      <c r="D46" s="131">
        <v>40</v>
      </c>
      <c r="E46" s="205" t="s">
        <v>32</v>
      </c>
      <c r="F46" s="207">
        <v>7500</v>
      </c>
      <c r="G46" s="207">
        <f t="shared" si="0"/>
        <v>300000</v>
      </c>
      <c r="H46" s="107" t="s">
        <v>1510</v>
      </c>
      <c r="I46" s="208">
        <v>8501618000</v>
      </c>
      <c r="J46" s="108" t="s">
        <v>1161</v>
      </c>
      <c r="K46" s="206"/>
    </row>
    <row r="47" spans="1:11" ht="45" x14ac:dyDescent="0.2">
      <c r="A47" s="180" t="s">
        <v>110</v>
      </c>
      <c r="B47" s="218" t="s">
        <v>1115</v>
      </c>
      <c r="C47" s="131" t="s">
        <v>33</v>
      </c>
      <c r="D47" s="131">
        <v>15</v>
      </c>
      <c r="E47" s="205" t="s">
        <v>32</v>
      </c>
      <c r="F47" s="207">
        <v>1200</v>
      </c>
      <c r="G47" s="207">
        <f t="shared" si="0"/>
        <v>18000</v>
      </c>
      <c r="H47" s="107" t="s">
        <v>1510</v>
      </c>
      <c r="I47" s="208">
        <v>8607300000</v>
      </c>
      <c r="J47" s="108" t="s">
        <v>1161</v>
      </c>
      <c r="K47" s="206"/>
    </row>
    <row r="48" spans="1:11" ht="45" x14ac:dyDescent="0.2">
      <c r="A48" s="180" t="s">
        <v>111</v>
      </c>
      <c r="B48" s="218" t="s">
        <v>1157</v>
      </c>
      <c r="C48" s="131" t="s">
        <v>1158</v>
      </c>
      <c r="D48" s="131">
        <v>40</v>
      </c>
      <c r="E48" s="205" t="s">
        <v>32</v>
      </c>
      <c r="F48" s="207">
        <v>1000</v>
      </c>
      <c r="G48" s="207">
        <f t="shared" si="0"/>
        <v>40000</v>
      </c>
      <c r="H48" s="107" t="s">
        <v>1510</v>
      </c>
      <c r="I48" s="208">
        <v>8535900000</v>
      </c>
      <c r="J48" s="108" t="s">
        <v>1161</v>
      </c>
      <c r="K48" s="206"/>
    </row>
    <row r="49" spans="1:11" ht="45" x14ac:dyDescent="0.2">
      <c r="A49" s="180" t="s">
        <v>112</v>
      </c>
      <c r="B49" s="218" t="s">
        <v>1118</v>
      </c>
      <c r="C49" s="131" t="s">
        <v>33</v>
      </c>
      <c r="D49" s="131">
        <v>40</v>
      </c>
      <c r="E49" s="205" t="s">
        <v>32</v>
      </c>
      <c r="F49" s="207">
        <v>500</v>
      </c>
      <c r="G49" s="207">
        <f t="shared" si="0"/>
        <v>20000</v>
      </c>
      <c r="H49" s="107" t="s">
        <v>1510</v>
      </c>
      <c r="I49" s="208">
        <v>8607219000</v>
      </c>
      <c r="J49" s="108" t="s">
        <v>1161</v>
      </c>
      <c r="K49" s="206"/>
    </row>
    <row r="50" spans="1:11" ht="45" x14ac:dyDescent="0.2">
      <c r="A50" s="180" t="s">
        <v>113</v>
      </c>
      <c r="B50" s="218" t="s">
        <v>1159</v>
      </c>
      <c r="C50" s="131" t="s">
        <v>33</v>
      </c>
      <c r="D50" s="131">
        <v>40</v>
      </c>
      <c r="E50" s="205" t="s">
        <v>32</v>
      </c>
      <c r="F50" s="207">
        <v>550</v>
      </c>
      <c r="G50" s="207">
        <f t="shared" si="0"/>
        <v>22000</v>
      </c>
      <c r="H50" s="107" t="s">
        <v>1510</v>
      </c>
      <c r="I50" s="208">
        <v>8607219000</v>
      </c>
      <c r="J50" s="108" t="s">
        <v>1161</v>
      </c>
      <c r="K50" s="206"/>
    </row>
    <row r="51" spans="1:11" ht="45" x14ac:dyDescent="0.2">
      <c r="A51" s="180" t="s">
        <v>114</v>
      </c>
      <c r="B51" s="218" t="s">
        <v>379</v>
      </c>
      <c r="C51" s="131" t="s">
        <v>33</v>
      </c>
      <c r="D51" s="131">
        <v>40</v>
      </c>
      <c r="E51" s="205" t="s">
        <v>32</v>
      </c>
      <c r="F51" s="207">
        <v>45</v>
      </c>
      <c r="G51" s="207">
        <f t="shared" si="0"/>
        <v>1800</v>
      </c>
      <c r="H51" s="107" t="s">
        <v>1510</v>
      </c>
      <c r="I51" s="208">
        <v>8481808190</v>
      </c>
      <c r="J51" s="108" t="s">
        <v>1161</v>
      </c>
      <c r="K51" s="206"/>
    </row>
    <row r="52" spans="1:11" ht="45" x14ac:dyDescent="0.2">
      <c r="A52" s="180" t="s">
        <v>115</v>
      </c>
      <c r="B52" s="218" t="s">
        <v>1120</v>
      </c>
      <c r="C52" s="131" t="s">
        <v>33</v>
      </c>
      <c r="D52" s="131">
        <v>40</v>
      </c>
      <c r="E52" s="205" t="s">
        <v>32</v>
      </c>
      <c r="F52" s="207">
        <v>450</v>
      </c>
      <c r="G52" s="207">
        <f t="shared" si="0"/>
        <v>18000</v>
      </c>
      <c r="H52" s="107" t="s">
        <v>1510</v>
      </c>
      <c r="I52" s="209">
        <v>8607211000</v>
      </c>
      <c r="J52" s="108" t="s">
        <v>1161</v>
      </c>
      <c r="K52" s="206"/>
    </row>
    <row r="53" spans="1:11" ht="45" x14ac:dyDescent="0.2">
      <c r="A53" s="180" t="s">
        <v>116</v>
      </c>
      <c r="B53" s="218" t="s">
        <v>361</v>
      </c>
      <c r="C53" s="131" t="s">
        <v>33</v>
      </c>
      <c r="D53" s="131">
        <v>40</v>
      </c>
      <c r="E53" s="205" t="s">
        <v>32</v>
      </c>
      <c r="F53" s="207">
        <v>40</v>
      </c>
      <c r="G53" s="207">
        <f t="shared" si="0"/>
        <v>1600</v>
      </c>
      <c r="H53" s="107" t="s">
        <v>1510</v>
      </c>
      <c r="I53" s="209">
        <v>8481309108</v>
      </c>
      <c r="J53" s="108" t="s">
        <v>1161</v>
      </c>
      <c r="K53" s="206"/>
    </row>
    <row r="54" spans="1:11" ht="45" x14ac:dyDescent="0.2">
      <c r="A54" s="180" t="s">
        <v>117</v>
      </c>
      <c r="B54" s="218" t="s">
        <v>1121</v>
      </c>
      <c r="C54" s="131" t="s">
        <v>33</v>
      </c>
      <c r="D54" s="131">
        <v>80</v>
      </c>
      <c r="E54" s="205" t="s">
        <v>32</v>
      </c>
      <c r="F54" s="207">
        <v>40</v>
      </c>
      <c r="G54" s="207">
        <f t="shared" si="0"/>
        <v>3200</v>
      </c>
      <c r="H54" s="107" t="s">
        <v>1510</v>
      </c>
      <c r="I54" s="209">
        <v>8481808190</v>
      </c>
      <c r="J54" s="108" t="s">
        <v>1161</v>
      </c>
      <c r="K54" s="206"/>
    </row>
    <row r="55" spans="1:11" ht="45" x14ac:dyDescent="0.2">
      <c r="A55" s="180" t="s">
        <v>118</v>
      </c>
      <c r="B55" s="218" t="s">
        <v>1122</v>
      </c>
      <c r="C55" s="131" t="s">
        <v>33</v>
      </c>
      <c r="D55" s="131">
        <v>80</v>
      </c>
      <c r="E55" s="205" t="s">
        <v>32</v>
      </c>
      <c r="F55" s="207">
        <v>80</v>
      </c>
      <c r="G55" s="207">
        <f t="shared" si="0"/>
        <v>6400</v>
      </c>
      <c r="H55" s="107" t="s">
        <v>1510</v>
      </c>
      <c r="I55" s="208">
        <v>4009320000</v>
      </c>
      <c r="J55" s="108" t="s">
        <v>1161</v>
      </c>
      <c r="K55" s="206"/>
    </row>
    <row r="56" spans="1:11" ht="45" x14ac:dyDescent="0.2">
      <c r="A56" s="180" t="s">
        <v>119</v>
      </c>
      <c r="B56" s="218" t="s">
        <v>387</v>
      </c>
      <c r="C56" s="131" t="s">
        <v>33</v>
      </c>
      <c r="D56" s="131">
        <v>40</v>
      </c>
      <c r="E56" s="205" t="s">
        <v>32</v>
      </c>
      <c r="F56" s="207">
        <v>450</v>
      </c>
      <c r="G56" s="207">
        <f t="shared" si="0"/>
        <v>18000</v>
      </c>
      <c r="H56" s="107" t="s">
        <v>1510</v>
      </c>
      <c r="I56" s="208">
        <v>8607290000</v>
      </c>
      <c r="J56" s="108" t="s">
        <v>1161</v>
      </c>
      <c r="K56" s="206"/>
    </row>
    <row r="57" spans="1:11" ht="45" x14ac:dyDescent="0.2">
      <c r="A57" s="180" t="s">
        <v>120</v>
      </c>
      <c r="B57" s="218" t="s">
        <v>495</v>
      </c>
      <c r="C57" s="131" t="s">
        <v>33</v>
      </c>
      <c r="D57" s="131">
        <v>80</v>
      </c>
      <c r="E57" s="205" t="s">
        <v>32</v>
      </c>
      <c r="F57" s="207">
        <v>80</v>
      </c>
      <c r="G57" s="207">
        <f t="shared" si="0"/>
        <v>6400</v>
      </c>
      <c r="H57" s="107" t="s">
        <v>1510</v>
      </c>
      <c r="I57" s="209"/>
      <c r="J57" s="108" t="s">
        <v>1161</v>
      </c>
      <c r="K57" s="206"/>
    </row>
    <row r="58" spans="1:11" ht="45" x14ac:dyDescent="0.2">
      <c r="A58" s="180" t="s">
        <v>121</v>
      </c>
      <c r="B58" s="218" t="s">
        <v>1123</v>
      </c>
      <c r="C58" s="131" t="s">
        <v>33</v>
      </c>
      <c r="D58" s="131">
        <v>320</v>
      </c>
      <c r="E58" s="205" t="s">
        <v>32</v>
      </c>
      <c r="F58" s="207">
        <v>90</v>
      </c>
      <c r="G58" s="207">
        <f t="shared" si="0"/>
        <v>28800</v>
      </c>
      <c r="H58" s="107" t="s">
        <v>1510</v>
      </c>
      <c r="I58" s="208">
        <v>8482500009</v>
      </c>
      <c r="J58" s="108" t="s">
        <v>1161</v>
      </c>
      <c r="K58" s="206"/>
    </row>
    <row r="59" spans="1:11" ht="45" x14ac:dyDescent="0.2">
      <c r="A59" s="180" t="s">
        <v>122</v>
      </c>
      <c r="B59" s="218" t="s">
        <v>1160</v>
      </c>
      <c r="C59" s="131" t="s">
        <v>33</v>
      </c>
      <c r="D59" s="131">
        <v>320</v>
      </c>
      <c r="E59" s="205" t="s">
        <v>32</v>
      </c>
      <c r="F59" s="207">
        <v>90</v>
      </c>
      <c r="G59" s="207">
        <f t="shared" si="0"/>
        <v>28800</v>
      </c>
      <c r="H59" s="107" t="s">
        <v>1510</v>
      </c>
      <c r="I59" s="208">
        <v>8482500009</v>
      </c>
      <c r="J59" s="108" t="s">
        <v>1161</v>
      </c>
      <c r="K59" s="243"/>
    </row>
    <row r="60" spans="1:11" s="128" customFormat="1" ht="78.75" x14ac:dyDescent="0.25">
      <c r="A60" s="120"/>
      <c r="B60" s="326" t="s">
        <v>1528</v>
      </c>
      <c r="C60" s="127"/>
      <c r="D60" s="127"/>
      <c r="E60" s="123"/>
      <c r="F60" s="124"/>
      <c r="G60" s="124">
        <f>SUM(G36:G59)</f>
        <v>3060200</v>
      </c>
      <c r="H60" s="159"/>
      <c r="I60" s="121"/>
      <c r="J60" s="244"/>
      <c r="K60" s="244"/>
    </row>
    <row r="61" spans="1:11" s="60" customFormat="1" ht="47.25" x14ac:dyDescent="0.25">
      <c r="A61" s="66"/>
      <c r="B61" s="194" t="s">
        <v>1529</v>
      </c>
      <c r="C61" s="68"/>
      <c r="D61" s="68"/>
      <c r="E61" s="68"/>
      <c r="F61" s="164"/>
      <c r="G61" s="170">
        <f>G60+G34</f>
        <v>4856150</v>
      </c>
      <c r="H61" s="69"/>
      <c r="I61" s="68"/>
      <c r="J61" s="245"/>
      <c r="K61" s="245"/>
    </row>
    <row r="62" spans="1:11" s="133" customFormat="1" ht="27" customHeight="1" x14ac:dyDescent="0.25">
      <c r="A62" s="126"/>
      <c r="B62" s="491" t="s">
        <v>580</v>
      </c>
      <c r="C62" s="491"/>
      <c r="D62" s="491"/>
      <c r="E62" s="491"/>
      <c r="F62" s="491"/>
      <c r="G62" s="491"/>
      <c r="H62" s="491"/>
      <c r="I62" s="491"/>
      <c r="J62" s="491"/>
      <c r="K62" s="491"/>
    </row>
    <row r="63" spans="1:11" s="74" customFormat="1" ht="31.5" x14ac:dyDescent="0.25">
      <c r="A63" s="70">
        <v>2</v>
      </c>
      <c r="B63" s="42" t="s">
        <v>42</v>
      </c>
      <c r="C63" s="16"/>
      <c r="D63" s="47"/>
      <c r="E63" s="71"/>
      <c r="F63" s="175"/>
      <c r="G63" s="166"/>
      <c r="H63" s="73"/>
      <c r="I63" s="16"/>
    </row>
    <row r="64" spans="1:11" s="133" customFormat="1" ht="45" x14ac:dyDescent="0.25">
      <c r="A64" s="180" t="s">
        <v>99</v>
      </c>
      <c r="B64" s="195" t="s">
        <v>501</v>
      </c>
      <c r="C64" s="145" t="s">
        <v>126</v>
      </c>
      <c r="D64" s="145">
        <v>4</v>
      </c>
      <c r="E64" s="196" t="s">
        <v>32</v>
      </c>
      <c r="F64" s="212">
        <v>10497</v>
      </c>
      <c r="G64" s="212">
        <f>F64*D64</f>
        <v>41988</v>
      </c>
      <c r="H64" s="107" t="s">
        <v>1510</v>
      </c>
      <c r="I64" s="145">
        <v>8413302008</v>
      </c>
      <c r="J64" s="108" t="s">
        <v>1161</v>
      </c>
      <c r="K64" s="145"/>
    </row>
    <row r="65" spans="1:11" s="133" customFormat="1" ht="45" x14ac:dyDescent="0.25">
      <c r="A65" s="180" t="s">
        <v>100</v>
      </c>
      <c r="B65" s="51" t="s">
        <v>502</v>
      </c>
      <c r="C65" s="33" t="s">
        <v>126</v>
      </c>
      <c r="D65" s="33">
        <v>2</v>
      </c>
      <c r="E65" s="136" t="s">
        <v>32</v>
      </c>
      <c r="F65" s="40">
        <v>418110</v>
      </c>
      <c r="G65" s="40">
        <f>F65*D65</f>
        <v>836220</v>
      </c>
      <c r="H65" s="107" t="s">
        <v>1510</v>
      </c>
      <c r="I65" s="33">
        <v>8607110000</v>
      </c>
      <c r="J65" s="108" t="s">
        <v>1161</v>
      </c>
      <c r="K65" s="33"/>
    </row>
    <row r="66" spans="1:11" s="133" customFormat="1" ht="45" x14ac:dyDescent="0.25">
      <c r="A66" s="180" t="s">
        <v>101</v>
      </c>
      <c r="B66" s="51" t="s">
        <v>503</v>
      </c>
      <c r="C66" s="33" t="s">
        <v>126</v>
      </c>
      <c r="D66" s="33">
        <v>2</v>
      </c>
      <c r="E66" s="136" t="s">
        <v>32</v>
      </c>
      <c r="F66" s="40">
        <v>10484.1</v>
      </c>
      <c r="G66" s="40">
        <f t="shared" ref="G66:G129" si="1">F66*D66</f>
        <v>20968.2</v>
      </c>
      <c r="H66" s="107" t="s">
        <v>1510</v>
      </c>
      <c r="I66" s="33">
        <v>8409990009</v>
      </c>
      <c r="J66" s="108" t="s">
        <v>1161</v>
      </c>
      <c r="K66" s="33"/>
    </row>
    <row r="67" spans="1:11" s="133" customFormat="1" ht="45" x14ac:dyDescent="0.25">
      <c r="A67" s="180" t="s">
        <v>102</v>
      </c>
      <c r="B67" s="51" t="s">
        <v>504</v>
      </c>
      <c r="C67" s="33" t="s">
        <v>126</v>
      </c>
      <c r="D67" s="33">
        <v>16</v>
      </c>
      <c r="E67" s="136" t="s">
        <v>32</v>
      </c>
      <c r="F67" s="40">
        <v>795.15</v>
      </c>
      <c r="G67" s="40">
        <f t="shared" si="1"/>
        <v>12722.4</v>
      </c>
      <c r="H67" s="107" t="s">
        <v>1510</v>
      </c>
      <c r="I67" s="33">
        <v>8421230000</v>
      </c>
      <c r="J67" s="108" t="s">
        <v>1161</v>
      </c>
      <c r="K67" s="33"/>
    </row>
    <row r="68" spans="1:11" s="133" customFormat="1" ht="45" x14ac:dyDescent="0.25">
      <c r="A68" s="180" t="s">
        <v>103</v>
      </c>
      <c r="B68" s="51" t="s">
        <v>505</v>
      </c>
      <c r="C68" s="33" t="s">
        <v>126</v>
      </c>
      <c r="D68" s="33">
        <v>2</v>
      </c>
      <c r="E68" s="136" t="s">
        <v>32</v>
      </c>
      <c r="F68" s="40">
        <v>3684.15</v>
      </c>
      <c r="G68" s="40">
        <f t="shared" si="1"/>
        <v>7368.3</v>
      </c>
      <c r="H68" s="107" t="s">
        <v>1510</v>
      </c>
      <c r="I68" s="33">
        <v>8483109500</v>
      </c>
      <c r="J68" s="108" t="s">
        <v>1161</v>
      </c>
      <c r="K68" s="33"/>
    </row>
    <row r="69" spans="1:11" s="133" customFormat="1" ht="45" x14ac:dyDescent="0.25">
      <c r="A69" s="180" t="s">
        <v>104</v>
      </c>
      <c r="B69" s="51" t="s">
        <v>506</v>
      </c>
      <c r="C69" s="33" t="s">
        <v>126</v>
      </c>
      <c r="D69" s="33">
        <v>2</v>
      </c>
      <c r="E69" s="136" t="s">
        <v>32</v>
      </c>
      <c r="F69" s="40">
        <v>3684.15</v>
      </c>
      <c r="G69" s="40">
        <f t="shared" si="1"/>
        <v>7368.3</v>
      </c>
      <c r="H69" s="107" t="s">
        <v>1510</v>
      </c>
      <c r="I69" s="33">
        <v>8483109500</v>
      </c>
      <c r="J69" s="108" t="s">
        <v>1161</v>
      </c>
      <c r="K69" s="33"/>
    </row>
    <row r="70" spans="1:11" s="133" customFormat="1" ht="45" x14ac:dyDescent="0.25">
      <c r="A70" s="180" t="s">
        <v>105</v>
      </c>
      <c r="B70" s="51" t="s">
        <v>507</v>
      </c>
      <c r="C70" s="33" t="s">
        <v>126</v>
      </c>
      <c r="D70" s="33">
        <v>8</v>
      </c>
      <c r="E70" s="136" t="s">
        <v>32</v>
      </c>
      <c r="F70" s="40">
        <v>30859.5</v>
      </c>
      <c r="G70" s="40">
        <f t="shared" si="1"/>
        <v>246876</v>
      </c>
      <c r="H70" s="107" t="s">
        <v>1510</v>
      </c>
      <c r="I70" s="33">
        <v>8413506100</v>
      </c>
      <c r="J70" s="108" t="s">
        <v>1161</v>
      </c>
      <c r="K70" s="33"/>
    </row>
    <row r="71" spans="1:11" s="133" customFormat="1" ht="45" x14ac:dyDescent="0.25">
      <c r="A71" s="180" t="s">
        <v>106</v>
      </c>
      <c r="B71" s="51" t="s">
        <v>508</v>
      </c>
      <c r="C71" s="33" t="s">
        <v>126</v>
      </c>
      <c r="D71" s="33">
        <v>6</v>
      </c>
      <c r="E71" s="136" t="s">
        <v>32</v>
      </c>
      <c r="F71" s="40">
        <v>5015.25</v>
      </c>
      <c r="G71" s="40">
        <f t="shared" si="1"/>
        <v>30091.5</v>
      </c>
      <c r="H71" s="107" t="s">
        <v>1510</v>
      </c>
      <c r="I71" s="33">
        <v>8414802200</v>
      </c>
      <c r="J71" s="108" t="s">
        <v>1161</v>
      </c>
      <c r="K71" s="33"/>
    </row>
    <row r="72" spans="1:11" s="133" customFormat="1" ht="45" x14ac:dyDescent="0.25">
      <c r="A72" s="180" t="s">
        <v>107</v>
      </c>
      <c r="B72" s="51" t="s">
        <v>509</v>
      </c>
      <c r="C72" s="33" t="s">
        <v>126</v>
      </c>
      <c r="D72" s="33">
        <v>6</v>
      </c>
      <c r="E72" s="136" t="s">
        <v>32</v>
      </c>
      <c r="F72" s="40">
        <v>11850</v>
      </c>
      <c r="G72" s="40">
        <f t="shared" si="1"/>
        <v>71100</v>
      </c>
      <c r="H72" s="107" t="s">
        <v>1510</v>
      </c>
      <c r="I72" s="33">
        <v>8481201009</v>
      </c>
      <c r="J72" s="108" t="s">
        <v>1161</v>
      </c>
      <c r="K72" s="33"/>
    </row>
    <row r="73" spans="1:11" s="133" customFormat="1" ht="45" x14ac:dyDescent="0.25">
      <c r="A73" s="180" t="s">
        <v>108</v>
      </c>
      <c r="B73" s="51" t="s">
        <v>510</v>
      </c>
      <c r="C73" s="33" t="s">
        <v>126</v>
      </c>
      <c r="D73" s="33">
        <v>4</v>
      </c>
      <c r="E73" s="136" t="s">
        <v>32</v>
      </c>
      <c r="F73" s="40">
        <v>36510</v>
      </c>
      <c r="G73" s="40">
        <f t="shared" si="1"/>
        <v>146040</v>
      </c>
      <c r="H73" s="107" t="s">
        <v>1510</v>
      </c>
      <c r="I73" s="33">
        <v>8504312909</v>
      </c>
      <c r="J73" s="108" t="s">
        <v>1161</v>
      </c>
      <c r="K73" s="33"/>
    </row>
    <row r="74" spans="1:11" s="133" customFormat="1" ht="45" x14ac:dyDescent="0.25">
      <c r="A74" s="180" t="s">
        <v>109</v>
      </c>
      <c r="B74" s="51" t="s">
        <v>511</v>
      </c>
      <c r="C74" s="33" t="s">
        <v>126</v>
      </c>
      <c r="D74" s="33">
        <v>8</v>
      </c>
      <c r="E74" s="136" t="s">
        <v>32</v>
      </c>
      <c r="F74" s="40">
        <v>939</v>
      </c>
      <c r="G74" s="40">
        <f t="shared" si="1"/>
        <v>7512</v>
      </c>
      <c r="H74" s="107" t="s">
        <v>1510</v>
      </c>
      <c r="I74" s="33">
        <v>8708299009</v>
      </c>
      <c r="J74" s="108" t="s">
        <v>1161</v>
      </c>
      <c r="K74" s="33"/>
    </row>
    <row r="75" spans="1:11" s="133" customFormat="1" ht="45" x14ac:dyDescent="0.25">
      <c r="A75" s="180" t="s">
        <v>110</v>
      </c>
      <c r="B75" s="51" t="s">
        <v>512</v>
      </c>
      <c r="C75" s="33" t="s">
        <v>126</v>
      </c>
      <c r="D75" s="33">
        <v>8</v>
      </c>
      <c r="E75" s="136" t="s">
        <v>32</v>
      </c>
      <c r="F75" s="40">
        <v>939</v>
      </c>
      <c r="G75" s="40">
        <f t="shared" si="1"/>
        <v>7512</v>
      </c>
      <c r="H75" s="107" t="s">
        <v>1510</v>
      </c>
      <c r="I75" s="33">
        <v>8708299009</v>
      </c>
      <c r="J75" s="108" t="s">
        <v>1161</v>
      </c>
      <c r="K75" s="33"/>
    </row>
    <row r="76" spans="1:11" s="133" customFormat="1" ht="45" x14ac:dyDescent="0.25">
      <c r="A76" s="180" t="s">
        <v>111</v>
      </c>
      <c r="B76" s="51" t="s">
        <v>513</v>
      </c>
      <c r="C76" s="33" t="s">
        <v>126</v>
      </c>
      <c r="D76" s="33">
        <v>8</v>
      </c>
      <c r="E76" s="136" t="s">
        <v>32</v>
      </c>
      <c r="F76" s="40">
        <v>939</v>
      </c>
      <c r="G76" s="40">
        <f t="shared" si="1"/>
        <v>7512</v>
      </c>
      <c r="H76" s="107" t="s">
        <v>1510</v>
      </c>
      <c r="I76" s="33">
        <v>8708299009</v>
      </c>
      <c r="J76" s="108" t="s">
        <v>1161</v>
      </c>
      <c r="K76" s="33"/>
    </row>
    <row r="77" spans="1:11" s="133" customFormat="1" ht="45" x14ac:dyDescent="0.25">
      <c r="A77" s="180" t="s">
        <v>112</v>
      </c>
      <c r="B77" s="51" t="s">
        <v>514</v>
      </c>
      <c r="C77" s="33" t="s">
        <v>126</v>
      </c>
      <c r="D77" s="33">
        <v>8</v>
      </c>
      <c r="E77" s="136" t="s">
        <v>32</v>
      </c>
      <c r="F77" s="40">
        <v>939</v>
      </c>
      <c r="G77" s="40">
        <f t="shared" si="1"/>
        <v>7512</v>
      </c>
      <c r="H77" s="107" t="s">
        <v>1510</v>
      </c>
      <c r="I77" s="33">
        <v>8708299009</v>
      </c>
      <c r="J77" s="108" t="s">
        <v>1161</v>
      </c>
      <c r="K77" s="33"/>
    </row>
    <row r="78" spans="1:11" s="133" customFormat="1" ht="45" x14ac:dyDescent="0.25">
      <c r="A78" s="180" t="s">
        <v>113</v>
      </c>
      <c r="B78" s="51" t="s">
        <v>515</v>
      </c>
      <c r="C78" s="33" t="s">
        <v>126</v>
      </c>
      <c r="D78" s="33">
        <v>4</v>
      </c>
      <c r="E78" s="136" t="s">
        <v>32</v>
      </c>
      <c r="F78" s="40">
        <v>36510</v>
      </c>
      <c r="G78" s="40">
        <f t="shared" si="1"/>
        <v>146040</v>
      </c>
      <c r="H78" s="107" t="s">
        <v>1510</v>
      </c>
      <c r="I78" s="33">
        <v>8504312909</v>
      </c>
      <c r="J78" s="108" t="s">
        <v>1161</v>
      </c>
      <c r="K78" s="33"/>
    </row>
    <row r="79" spans="1:11" s="133" customFormat="1" ht="45" x14ac:dyDescent="0.25">
      <c r="A79" s="180" t="s">
        <v>114</v>
      </c>
      <c r="B79" s="51" t="s">
        <v>516</v>
      </c>
      <c r="C79" s="33" t="s">
        <v>126</v>
      </c>
      <c r="D79" s="33">
        <v>8</v>
      </c>
      <c r="E79" s="136" t="s">
        <v>32</v>
      </c>
      <c r="F79" s="40">
        <v>3821.85</v>
      </c>
      <c r="G79" s="40">
        <f t="shared" si="1"/>
        <v>30574.799999999999</v>
      </c>
      <c r="H79" s="107" t="s">
        <v>1510</v>
      </c>
      <c r="I79" s="33">
        <v>9031803800</v>
      </c>
      <c r="J79" s="108" t="s">
        <v>1161</v>
      </c>
      <c r="K79" s="33"/>
    </row>
    <row r="80" spans="1:11" s="133" customFormat="1" ht="45" x14ac:dyDescent="0.25">
      <c r="A80" s="180" t="s">
        <v>115</v>
      </c>
      <c r="B80" s="51" t="s">
        <v>517</v>
      </c>
      <c r="C80" s="33" t="s">
        <v>126</v>
      </c>
      <c r="D80" s="33">
        <v>6</v>
      </c>
      <c r="E80" s="136" t="s">
        <v>32</v>
      </c>
      <c r="F80" s="40">
        <v>49628</v>
      </c>
      <c r="G80" s="40">
        <f t="shared" si="1"/>
        <v>297768</v>
      </c>
      <c r="H80" s="107" t="s">
        <v>1510</v>
      </c>
      <c r="I80" s="33">
        <v>8708405009</v>
      </c>
      <c r="J80" s="108" t="s">
        <v>1161</v>
      </c>
      <c r="K80" s="33"/>
    </row>
    <row r="81" spans="1:11" s="133" customFormat="1" ht="45" x14ac:dyDescent="0.25">
      <c r="A81" s="180" t="s">
        <v>116</v>
      </c>
      <c r="B81" s="51" t="s">
        <v>518</v>
      </c>
      <c r="C81" s="33" t="s">
        <v>126</v>
      </c>
      <c r="D81" s="33">
        <v>12</v>
      </c>
      <c r="E81" s="136" t="s">
        <v>32</v>
      </c>
      <c r="F81" s="40">
        <v>2756</v>
      </c>
      <c r="G81" s="40">
        <f t="shared" si="1"/>
        <v>33072</v>
      </c>
      <c r="H81" s="107" t="s">
        <v>1510</v>
      </c>
      <c r="I81" s="33">
        <v>8481201009</v>
      </c>
      <c r="J81" s="108" t="s">
        <v>1161</v>
      </c>
      <c r="K81" s="33"/>
    </row>
    <row r="82" spans="1:11" s="133" customFormat="1" ht="45" x14ac:dyDescent="0.25">
      <c r="A82" s="180" t="s">
        <v>117</v>
      </c>
      <c r="B82" s="51" t="s">
        <v>519</v>
      </c>
      <c r="C82" s="33" t="s">
        <v>126</v>
      </c>
      <c r="D82" s="33">
        <v>5</v>
      </c>
      <c r="E82" s="136" t="s">
        <v>32</v>
      </c>
      <c r="F82" s="40">
        <v>3408.75</v>
      </c>
      <c r="G82" s="40">
        <f t="shared" si="1"/>
        <v>17043.75</v>
      </c>
      <c r="H82" s="107" t="s">
        <v>1510</v>
      </c>
      <c r="I82" s="33">
        <v>9031803800</v>
      </c>
      <c r="J82" s="108" t="s">
        <v>1161</v>
      </c>
      <c r="K82" s="33"/>
    </row>
    <row r="83" spans="1:11" s="133" customFormat="1" ht="45" x14ac:dyDescent="0.25">
      <c r="A83" s="180" t="s">
        <v>118</v>
      </c>
      <c r="B83" s="51" t="s">
        <v>520</v>
      </c>
      <c r="C83" s="33" t="s">
        <v>126</v>
      </c>
      <c r="D83" s="33">
        <v>12</v>
      </c>
      <c r="E83" s="136" t="s">
        <v>32</v>
      </c>
      <c r="F83" s="40">
        <v>518.4</v>
      </c>
      <c r="G83" s="40">
        <f t="shared" si="1"/>
        <v>6220.7999999999993</v>
      </c>
      <c r="H83" s="107" t="s">
        <v>1510</v>
      </c>
      <c r="I83" s="33">
        <v>9026208000</v>
      </c>
      <c r="J83" s="108" t="s">
        <v>1161</v>
      </c>
      <c r="K83" s="33"/>
    </row>
    <row r="84" spans="1:11" s="133" customFormat="1" ht="45" x14ac:dyDescent="0.25">
      <c r="A84" s="180" t="s">
        <v>119</v>
      </c>
      <c r="B84" s="51" t="s">
        <v>521</v>
      </c>
      <c r="C84" s="33" t="s">
        <v>126</v>
      </c>
      <c r="D84" s="33">
        <v>12</v>
      </c>
      <c r="E84" s="136" t="s">
        <v>32</v>
      </c>
      <c r="F84" s="40">
        <v>513</v>
      </c>
      <c r="G84" s="40">
        <f t="shared" si="1"/>
        <v>6156</v>
      </c>
      <c r="H84" s="107" t="s">
        <v>1510</v>
      </c>
      <c r="I84" s="33">
        <v>9026208000</v>
      </c>
      <c r="J84" s="108" t="s">
        <v>1161</v>
      </c>
      <c r="K84" s="33"/>
    </row>
    <row r="85" spans="1:11" s="133" customFormat="1" ht="45" x14ac:dyDescent="0.25">
      <c r="A85" s="180" t="s">
        <v>120</v>
      </c>
      <c r="B85" s="51" t="s">
        <v>522</v>
      </c>
      <c r="C85" s="33" t="s">
        <v>126</v>
      </c>
      <c r="D85" s="33">
        <v>2</v>
      </c>
      <c r="E85" s="136" t="s">
        <v>32</v>
      </c>
      <c r="F85" s="40">
        <v>225.45</v>
      </c>
      <c r="G85" s="40">
        <f t="shared" si="1"/>
        <v>450.9</v>
      </c>
      <c r="H85" s="107" t="s">
        <v>1510</v>
      </c>
      <c r="I85" s="33">
        <v>8534001900</v>
      </c>
      <c r="J85" s="108" t="s">
        <v>1161</v>
      </c>
      <c r="K85" s="33"/>
    </row>
    <row r="86" spans="1:11" s="133" customFormat="1" ht="45" x14ac:dyDescent="0.25">
      <c r="A86" s="180" t="s">
        <v>121</v>
      </c>
      <c r="B86" s="51" t="s">
        <v>523</v>
      </c>
      <c r="C86" s="33" t="s">
        <v>126</v>
      </c>
      <c r="D86" s="33">
        <v>20</v>
      </c>
      <c r="E86" s="136" t="s">
        <v>32</v>
      </c>
      <c r="F86" s="40">
        <v>0.05</v>
      </c>
      <c r="G86" s="40">
        <f t="shared" si="1"/>
        <v>1</v>
      </c>
      <c r="H86" s="107" t="s">
        <v>1510</v>
      </c>
      <c r="I86" s="33">
        <v>8537109100</v>
      </c>
      <c r="J86" s="108" t="s">
        <v>1161</v>
      </c>
      <c r="K86" s="33"/>
    </row>
    <row r="87" spans="1:11" s="133" customFormat="1" ht="60" x14ac:dyDescent="0.25">
      <c r="A87" s="180" t="s">
        <v>122</v>
      </c>
      <c r="B87" s="51" t="s">
        <v>524</v>
      </c>
      <c r="C87" s="33" t="s">
        <v>126</v>
      </c>
      <c r="D87" s="33">
        <v>2</v>
      </c>
      <c r="E87" s="136" t="s">
        <v>32</v>
      </c>
      <c r="F87" s="40">
        <v>418.5</v>
      </c>
      <c r="G87" s="40">
        <f t="shared" si="1"/>
        <v>837</v>
      </c>
      <c r="H87" s="107" t="s">
        <v>1510</v>
      </c>
      <c r="I87" s="33">
        <v>8534001900</v>
      </c>
      <c r="J87" s="108" t="s">
        <v>1161</v>
      </c>
      <c r="K87" s="33"/>
    </row>
    <row r="88" spans="1:11" s="133" customFormat="1" ht="45" x14ac:dyDescent="0.25">
      <c r="A88" s="180" t="s">
        <v>123</v>
      </c>
      <c r="B88" s="51" t="s">
        <v>525</v>
      </c>
      <c r="C88" s="33" t="s">
        <v>126</v>
      </c>
      <c r="D88" s="33">
        <v>20</v>
      </c>
      <c r="E88" s="136" t="s">
        <v>32</v>
      </c>
      <c r="F88" s="40">
        <v>170.78</v>
      </c>
      <c r="G88" s="40">
        <f t="shared" si="1"/>
        <v>3415.6</v>
      </c>
      <c r="H88" s="107" t="s">
        <v>1510</v>
      </c>
      <c r="I88" s="33">
        <v>8536419000</v>
      </c>
      <c r="J88" s="108" t="s">
        <v>1161</v>
      </c>
      <c r="K88" s="33"/>
    </row>
    <row r="89" spans="1:11" s="133" customFormat="1" ht="45" x14ac:dyDescent="0.25">
      <c r="A89" s="180" t="s">
        <v>124</v>
      </c>
      <c r="B89" s="51" t="s">
        <v>526</v>
      </c>
      <c r="C89" s="33" t="s">
        <v>126</v>
      </c>
      <c r="D89" s="33">
        <v>4</v>
      </c>
      <c r="E89" s="136" t="s">
        <v>32</v>
      </c>
      <c r="F89" s="40">
        <v>184.95</v>
      </c>
      <c r="G89" s="40">
        <f t="shared" si="1"/>
        <v>739.8</v>
      </c>
      <c r="H89" s="107" t="s">
        <v>1510</v>
      </c>
      <c r="I89" s="33">
        <v>9030339100</v>
      </c>
      <c r="J89" s="108" t="s">
        <v>1161</v>
      </c>
      <c r="K89" s="33"/>
    </row>
    <row r="90" spans="1:11" s="133" customFormat="1" ht="45" x14ac:dyDescent="0.25">
      <c r="A90" s="180" t="s">
        <v>125</v>
      </c>
      <c r="B90" s="51" t="s">
        <v>527</v>
      </c>
      <c r="C90" s="33" t="s">
        <v>126</v>
      </c>
      <c r="D90" s="33">
        <v>2</v>
      </c>
      <c r="E90" s="136" t="s">
        <v>32</v>
      </c>
      <c r="F90" s="40">
        <v>427.95</v>
      </c>
      <c r="G90" s="40">
        <f t="shared" si="1"/>
        <v>855.9</v>
      </c>
      <c r="H90" s="107" t="s">
        <v>1510</v>
      </c>
      <c r="I90" s="33">
        <v>8534001900</v>
      </c>
      <c r="J90" s="108" t="s">
        <v>1161</v>
      </c>
      <c r="K90" s="33"/>
    </row>
    <row r="91" spans="1:11" s="133" customFormat="1" ht="45" x14ac:dyDescent="0.25">
      <c r="A91" s="180" t="s">
        <v>1167</v>
      </c>
      <c r="B91" s="51" t="s">
        <v>528</v>
      </c>
      <c r="C91" s="33" t="s">
        <v>126</v>
      </c>
      <c r="D91" s="33">
        <v>2</v>
      </c>
      <c r="E91" s="136" t="s">
        <v>32</v>
      </c>
      <c r="F91" s="40">
        <v>2580</v>
      </c>
      <c r="G91" s="40">
        <f t="shared" si="1"/>
        <v>5160</v>
      </c>
      <c r="H91" s="107" t="s">
        <v>1510</v>
      </c>
      <c r="I91" s="33">
        <v>8534001900</v>
      </c>
      <c r="J91" s="108" t="s">
        <v>1161</v>
      </c>
      <c r="K91" s="33"/>
    </row>
    <row r="92" spans="1:11" s="133" customFormat="1" ht="45" x14ac:dyDescent="0.25">
      <c r="A92" s="180" t="s">
        <v>1168</v>
      </c>
      <c r="B92" s="51" t="s">
        <v>529</v>
      </c>
      <c r="C92" s="33" t="s">
        <v>126</v>
      </c>
      <c r="D92" s="33">
        <v>2</v>
      </c>
      <c r="E92" s="136" t="s">
        <v>32</v>
      </c>
      <c r="F92" s="40">
        <v>1887.15</v>
      </c>
      <c r="G92" s="40">
        <f t="shared" si="1"/>
        <v>3774.3</v>
      </c>
      <c r="H92" s="107" t="s">
        <v>1510</v>
      </c>
      <c r="I92" s="33">
        <v>8534001900</v>
      </c>
      <c r="J92" s="108" t="s">
        <v>1161</v>
      </c>
      <c r="K92" s="33"/>
    </row>
    <row r="93" spans="1:11" s="133" customFormat="1" ht="45" x14ac:dyDescent="0.25">
      <c r="A93" s="180" t="s">
        <v>1169</v>
      </c>
      <c r="B93" s="51" t="s">
        <v>530</v>
      </c>
      <c r="C93" s="33" t="s">
        <v>126</v>
      </c>
      <c r="D93" s="33">
        <v>2</v>
      </c>
      <c r="E93" s="136" t="s">
        <v>32</v>
      </c>
      <c r="F93" s="40">
        <v>1375.65</v>
      </c>
      <c r="G93" s="40">
        <f t="shared" si="1"/>
        <v>2751.3</v>
      </c>
      <c r="H93" s="107" t="s">
        <v>1510</v>
      </c>
      <c r="I93" s="33">
        <v>8534001900</v>
      </c>
      <c r="J93" s="108" t="s">
        <v>1161</v>
      </c>
      <c r="K93" s="33"/>
    </row>
    <row r="94" spans="1:11" s="133" customFormat="1" ht="45" x14ac:dyDescent="0.25">
      <c r="A94" s="180" t="s">
        <v>1170</v>
      </c>
      <c r="B94" s="51" t="s">
        <v>531</v>
      </c>
      <c r="C94" s="33" t="s">
        <v>126</v>
      </c>
      <c r="D94" s="33">
        <v>2</v>
      </c>
      <c r="E94" s="136" t="s">
        <v>32</v>
      </c>
      <c r="F94" s="40">
        <v>2346.3000000000002</v>
      </c>
      <c r="G94" s="40">
        <f t="shared" si="1"/>
        <v>4692.6000000000004</v>
      </c>
      <c r="H94" s="107" t="s">
        <v>1510</v>
      </c>
      <c r="I94" s="33">
        <v>8534001900</v>
      </c>
      <c r="J94" s="108" t="s">
        <v>1161</v>
      </c>
      <c r="K94" s="33"/>
    </row>
    <row r="95" spans="1:11" s="133" customFormat="1" ht="45" x14ac:dyDescent="0.25">
      <c r="A95" s="180" t="s">
        <v>1171</v>
      </c>
      <c r="B95" s="51" t="s">
        <v>532</v>
      </c>
      <c r="C95" s="33" t="s">
        <v>126</v>
      </c>
      <c r="D95" s="33">
        <v>2</v>
      </c>
      <c r="E95" s="136" t="s">
        <v>32</v>
      </c>
      <c r="F95" s="40">
        <v>1945.35</v>
      </c>
      <c r="G95" s="40">
        <f t="shared" si="1"/>
        <v>3890.7</v>
      </c>
      <c r="H95" s="107" t="s">
        <v>1510</v>
      </c>
      <c r="I95" s="33">
        <v>8534001900</v>
      </c>
      <c r="J95" s="108" t="s">
        <v>1161</v>
      </c>
      <c r="K95" s="33"/>
    </row>
    <row r="96" spans="1:11" s="133" customFormat="1" ht="45" x14ac:dyDescent="0.25">
      <c r="A96" s="180" t="s">
        <v>1172</v>
      </c>
      <c r="B96" s="51" t="s">
        <v>533</v>
      </c>
      <c r="C96" s="33" t="s">
        <v>126</v>
      </c>
      <c r="D96" s="33">
        <v>2</v>
      </c>
      <c r="E96" s="136" t="s">
        <v>32</v>
      </c>
      <c r="F96" s="40">
        <v>1773.9</v>
      </c>
      <c r="G96" s="40">
        <f t="shared" si="1"/>
        <v>3547.8</v>
      </c>
      <c r="H96" s="107" t="s">
        <v>1510</v>
      </c>
      <c r="I96" s="33">
        <v>8534001900</v>
      </c>
      <c r="J96" s="108" t="s">
        <v>1161</v>
      </c>
      <c r="K96" s="33"/>
    </row>
    <row r="97" spans="1:11" s="133" customFormat="1" ht="45" x14ac:dyDescent="0.25">
      <c r="A97" s="180" t="s">
        <v>1173</v>
      </c>
      <c r="B97" s="51" t="s">
        <v>534</v>
      </c>
      <c r="C97" s="33" t="s">
        <v>126</v>
      </c>
      <c r="D97" s="33">
        <v>2</v>
      </c>
      <c r="E97" s="136" t="s">
        <v>32</v>
      </c>
      <c r="F97" s="40">
        <v>2155.9499999999998</v>
      </c>
      <c r="G97" s="40">
        <f t="shared" si="1"/>
        <v>4311.8999999999996</v>
      </c>
      <c r="H97" s="107" t="s">
        <v>1510</v>
      </c>
      <c r="I97" s="33">
        <v>8534001900</v>
      </c>
      <c r="J97" s="108" t="s">
        <v>1161</v>
      </c>
      <c r="K97" s="33"/>
    </row>
    <row r="98" spans="1:11" s="133" customFormat="1" ht="45" x14ac:dyDescent="0.25">
      <c r="A98" s="180" t="s">
        <v>1174</v>
      </c>
      <c r="B98" s="51" t="s">
        <v>535</v>
      </c>
      <c r="C98" s="33" t="s">
        <v>126</v>
      </c>
      <c r="D98" s="33">
        <v>2</v>
      </c>
      <c r="E98" s="136" t="s">
        <v>32</v>
      </c>
      <c r="F98" s="40">
        <v>2323.35</v>
      </c>
      <c r="G98" s="40">
        <f t="shared" si="1"/>
        <v>4646.7</v>
      </c>
      <c r="H98" s="107" t="s">
        <v>1510</v>
      </c>
      <c r="I98" s="33">
        <v>8534001900</v>
      </c>
      <c r="J98" s="108" t="s">
        <v>1161</v>
      </c>
      <c r="K98" s="33"/>
    </row>
    <row r="99" spans="1:11" s="133" customFormat="1" ht="45" x14ac:dyDescent="0.25">
      <c r="A99" s="180" t="s">
        <v>1175</v>
      </c>
      <c r="B99" s="51" t="s">
        <v>536</v>
      </c>
      <c r="C99" s="33" t="s">
        <v>126</v>
      </c>
      <c r="D99" s="33">
        <v>2</v>
      </c>
      <c r="E99" s="136" t="s">
        <v>32</v>
      </c>
      <c r="F99" s="40">
        <v>1945.35</v>
      </c>
      <c r="G99" s="40">
        <f t="shared" si="1"/>
        <v>3890.7</v>
      </c>
      <c r="H99" s="107" t="s">
        <v>1510</v>
      </c>
      <c r="I99" s="33">
        <v>8534001900</v>
      </c>
      <c r="J99" s="108" t="s">
        <v>1161</v>
      </c>
      <c r="K99" s="33"/>
    </row>
    <row r="100" spans="1:11" s="133" customFormat="1" ht="45" x14ac:dyDescent="0.25">
      <c r="A100" s="180" t="s">
        <v>1176</v>
      </c>
      <c r="B100" s="51" t="s">
        <v>537</v>
      </c>
      <c r="C100" s="33" t="s">
        <v>126</v>
      </c>
      <c r="D100" s="33">
        <v>2</v>
      </c>
      <c r="E100" s="136" t="s">
        <v>32</v>
      </c>
      <c r="F100" s="40">
        <v>1102.95</v>
      </c>
      <c r="G100" s="40">
        <f t="shared" si="1"/>
        <v>2205.9</v>
      </c>
      <c r="H100" s="107" t="s">
        <v>1510</v>
      </c>
      <c r="I100" s="33">
        <v>8534001900</v>
      </c>
      <c r="J100" s="108" t="s">
        <v>1161</v>
      </c>
      <c r="K100" s="33"/>
    </row>
    <row r="101" spans="1:11" s="133" customFormat="1" ht="45" x14ac:dyDescent="0.25">
      <c r="A101" s="180" t="s">
        <v>1177</v>
      </c>
      <c r="B101" s="51" t="s">
        <v>538</v>
      </c>
      <c r="C101" s="33" t="s">
        <v>126</v>
      </c>
      <c r="D101" s="33">
        <v>2</v>
      </c>
      <c r="E101" s="136" t="s">
        <v>32</v>
      </c>
      <c r="F101" s="40">
        <v>2079</v>
      </c>
      <c r="G101" s="40">
        <f t="shared" si="1"/>
        <v>4158</v>
      </c>
      <c r="H101" s="107" t="s">
        <v>1510</v>
      </c>
      <c r="I101" s="33">
        <v>8534001900</v>
      </c>
      <c r="J101" s="108" t="s">
        <v>1161</v>
      </c>
      <c r="K101" s="33"/>
    </row>
    <row r="102" spans="1:11" s="133" customFormat="1" ht="45" x14ac:dyDescent="0.25">
      <c r="A102" s="180" t="s">
        <v>1178</v>
      </c>
      <c r="B102" s="51" t="s">
        <v>539</v>
      </c>
      <c r="C102" s="33" t="s">
        <v>126</v>
      </c>
      <c r="D102" s="33">
        <v>2</v>
      </c>
      <c r="E102" s="136" t="s">
        <v>32</v>
      </c>
      <c r="F102" s="40">
        <v>1776</v>
      </c>
      <c r="G102" s="40">
        <f t="shared" si="1"/>
        <v>3552</v>
      </c>
      <c r="H102" s="107" t="s">
        <v>1510</v>
      </c>
      <c r="I102" s="33">
        <v>8534001900</v>
      </c>
      <c r="J102" s="108" t="s">
        <v>1161</v>
      </c>
      <c r="K102" s="33"/>
    </row>
    <row r="103" spans="1:11" s="133" customFormat="1" ht="45" x14ac:dyDescent="0.25">
      <c r="A103" s="180" t="s">
        <v>1179</v>
      </c>
      <c r="B103" s="51" t="s">
        <v>540</v>
      </c>
      <c r="C103" s="33" t="s">
        <v>126</v>
      </c>
      <c r="D103" s="33">
        <v>2</v>
      </c>
      <c r="E103" s="136" t="s">
        <v>32</v>
      </c>
      <c r="F103" s="40">
        <v>1776</v>
      </c>
      <c r="G103" s="40">
        <f t="shared" si="1"/>
        <v>3552</v>
      </c>
      <c r="H103" s="107" t="s">
        <v>1510</v>
      </c>
      <c r="I103" s="33">
        <v>8534001900</v>
      </c>
      <c r="J103" s="108" t="s">
        <v>1161</v>
      </c>
      <c r="K103" s="33"/>
    </row>
    <row r="104" spans="1:11" s="133" customFormat="1" ht="45" x14ac:dyDescent="0.25">
      <c r="A104" s="180" t="s">
        <v>1180</v>
      </c>
      <c r="B104" s="51" t="s">
        <v>541</v>
      </c>
      <c r="C104" s="33" t="s">
        <v>126</v>
      </c>
      <c r="D104" s="33">
        <v>2</v>
      </c>
      <c r="E104" s="136" t="s">
        <v>32</v>
      </c>
      <c r="F104" s="40">
        <v>1887.3</v>
      </c>
      <c r="G104" s="40">
        <f t="shared" si="1"/>
        <v>3774.6</v>
      </c>
      <c r="H104" s="107" t="s">
        <v>1510</v>
      </c>
      <c r="I104" s="33">
        <v>8534001900</v>
      </c>
      <c r="J104" s="108" t="s">
        <v>1161</v>
      </c>
      <c r="K104" s="33"/>
    </row>
    <row r="105" spans="1:11" s="133" customFormat="1" ht="45" x14ac:dyDescent="0.25">
      <c r="A105" s="180" t="s">
        <v>1181</v>
      </c>
      <c r="B105" s="51" t="s">
        <v>542</v>
      </c>
      <c r="C105" s="33" t="s">
        <v>126</v>
      </c>
      <c r="D105" s="33">
        <v>2</v>
      </c>
      <c r="E105" s="136" t="s">
        <v>32</v>
      </c>
      <c r="F105" s="40">
        <v>38.75</v>
      </c>
      <c r="G105" s="40">
        <f t="shared" si="1"/>
        <v>77.5</v>
      </c>
      <c r="H105" s="107" t="s">
        <v>1510</v>
      </c>
      <c r="I105" s="33">
        <v>8534001900</v>
      </c>
      <c r="J105" s="108" t="s">
        <v>1161</v>
      </c>
      <c r="K105" s="33"/>
    </row>
    <row r="106" spans="1:11" s="133" customFormat="1" ht="45" x14ac:dyDescent="0.25">
      <c r="A106" s="180" t="s">
        <v>1182</v>
      </c>
      <c r="B106" s="51" t="s">
        <v>543</v>
      </c>
      <c r="C106" s="33" t="s">
        <v>126</v>
      </c>
      <c r="D106" s="33">
        <v>8</v>
      </c>
      <c r="E106" s="136" t="s">
        <v>32</v>
      </c>
      <c r="F106" s="40">
        <v>576.45000000000005</v>
      </c>
      <c r="G106" s="40">
        <f t="shared" si="1"/>
        <v>4611.6000000000004</v>
      </c>
      <c r="H106" s="107" t="s">
        <v>1510</v>
      </c>
      <c r="I106" s="33">
        <v>84141025000</v>
      </c>
      <c r="J106" s="108" t="s">
        <v>1161</v>
      </c>
      <c r="K106" s="33"/>
    </row>
    <row r="107" spans="1:11" s="133" customFormat="1" ht="45" x14ac:dyDescent="0.25">
      <c r="A107" s="180" t="s">
        <v>1183</v>
      </c>
      <c r="B107" s="51" t="s">
        <v>544</v>
      </c>
      <c r="C107" s="33" t="s">
        <v>126</v>
      </c>
      <c r="D107" s="33">
        <v>4</v>
      </c>
      <c r="E107" s="136" t="s">
        <v>32</v>
      </c>
      <c r="F107" s="40">
        <v>576.45000000000005</v>
      </c>
      <c r="G107" s="40">
        <f t="shared" si="1"/>
        <v>2305.8000000000002</v>
      </c>
      <c r="H107" s="107" t="s">
        <v>1510</v>
      </c>
      <c r="I107" s="33">
        <v>9026204000</v>
      </c>
      <c r="J107" s="108" t="s">
        <v>1161</v>
      </c>
      <c r="K107" s="33"/>
    </row>
    <row r="108" spans="1:11" s="133" customFormat="1" ht="45" x14ac:dyDescent="0.25">
      <c r="A108" s="180" t="s">
        <v>1184</v>
      </c>
      <c r="B108" s="51" t="s">
        <v>545</v>
      </c>
      <c r="C108" s="33" t="s">
        <v>126</v>
      </c>
      <c r="D108" s="33">
        <v>10</v>
      </c>
      <c r="E108" s="136" t="s">
        <v>32</v>
      </c>
      <c r="F108" s="40">
        <v>204</v>
      </c>
      <c r="G108" s="40">
        <f t="shared" si="1"/>
        <v>2040</v>
      </c>
      <c r="H108" s="107" t="s">
        <v>1510</v>
      </c>
      <c r="I108" s="33">
        <v>8536490000</v>
      </c>
      <c r="J108" s="108" t="s">
        <v>1161</v>
      </c>
      <c r="K108" s="33"/>
    </row>
    <row r="109" spans="1:11" s="133" customFormat="1" ht="45" x14ac:dyDescent="0.25">
      <c r="A109" s="180" t="s">
        <v>1185</v>
      </c>
      <c r="B109" s="197" t="s">
        <v>546</v>
      </c>
      <c r="C109" s="33" t="s">
        <v>126</v>
      </c>
      <c r="D109" s="198">
        <v>2</v>
      </c>
      <c r="E109" s="136" t="s">
        <v>32</v>
      </c>
      <c r="F109" s="247">
        <v>10</v>
      </c>
      <c r="G109" s="40">
        <f t="shared" si="1"/>
        <v>20</v>
      </c>
      <c r="H109" s="107" t="s">
        <v>1510</v>
      </c>
      <c r="I109" s="33">
        <v>8412218008</v>
      </c>
      <c r="J109" s="108" t="s">
        <v>1161</v>
      </c>
      <c r="K109" s="33"/>
    </row>
    <row r="110" spans="1:11" s="133" customFormat="1" ht="45" x14ac:dyDescent="0.25">
      <c r="A110" s="180" t="s">
        <v>1186</v>
      </c>
      <c r="B110" s="197" t="s">
        <v>547</v>
      </c>
      <c r="C110" s="33" t="s">
        <v>126</v>
      </c>
      <c r="D110" s="198">
        <v>2</v>
      </c>
      <c r="E110" s="136" t="s">
        <v>32</v>
      </c>
      <c r="F110" s="247">
        <v>15</v>
      </c>
      <c r="G110" s="40">
        <f t="shared" si="1"/>
        <v>30</v>
      </c>
      <c r="H110" s="107" t="s">
        <v>1510</v>
      </c>
      <c r="I110" s="33">
        <v>8412218008</v>
      </c>
      <c r="J110" s="108" t="s">
        <v>1161</v>
      </c>
      <c r="K110" s="33"/>
    </row>
    <row r="111" spans="1:11" s="133" customFormat="1" ht="45" x14ac:dyDescent="0.25">
      <c r="A111" s="180" t="s">
        <v>1187</v>
      </c>
      <c r="B111" s="197" t="s">
        <v>548</v>
      </c>
      <c r="C111" s="33" t="s">
        <v>126</v>
      </c>
      <c r="D111" s="198">
        <v>2</v>
      </c>
      <c r="E111" s="136" t="s">
        <v>32</v>
      </c>
      <c r="F111" s="247">
        <v>45</v>
      </c>
      <c r="G111" s="40">
        <f t="shared" si="1"/>
        <v>90</v>
      </c>
      <c r="H111" s="107" t="s">
        <v>1510</v>
      </c>
      <c r="I111" s="33">
        <v>8412218008</v>
      </c>
      <c r="J111" s="108" t="s">
        <v>1161</v>
      </c>
      <c r="K111" s="33"/>
    </row>
    <row r="112" spans="1:11" s="133" customFormat="1" ht="45" x14ac:dyDescent="0.25">
      <c r="A112" s="180" t="s">
        <v>1188</v>
      </c>
      <c r="B112" s="197" t="s">
        <v>549</v>
      </c>
      <c r="C112" s="33" t="s">
        <v>126</v>
      </c>
      <c r="D112" s="198">
        <v>1</v>
      </c>
      <c r="E112" s="136" t="s">
        <v>32</v>
      </c>
      <c r="F112" s="247">
        <v>255</v>
      </c>
      <c r="G112" s="40">
        <f t="shared" si="1"/>
        <v>255</v>
      </c>
      <c r="H112" s="107" t="s">
        <v>1510</v>
      </c>
      <c r="I112" s="33">
        <v>8483608000</v>
      </c>
      <c r="J112" s="108" t="s">
        <v>1161</v>
      </c>
      <c r="K112" s="33"/>
    </row>
    <row r="113" spans="1:11" s="133" customFormat="1" ht="45" x14ac:dyDescent="0.25">
      <c r="A113" s="180" t="s">
        <v>1189</v>
      </c>
      <c r="B113" s="197" t="s">
        <v>550</v>
      </c>
      <c r="C113" s="33" t="s">
        <v>126</v>
      </c>
      <c r="D113" s="198">
        <v>2</v>
      </c>
      <c r="E113" s="136" t="s">
        <v>32</v>
      </c>
      <c r="F113" s="247">
        <v>50</v>
      </c>
      <c r="G113" s="40">
        <f t="shared" si="1"/>
        <v>100</v>
      </c>
      <c r="H113" s="107" t="s">
        <v>1510</v>
      </c>
      <c r="I113" s="33">
        <v>8536201008</v>
      </c>
      <c r="J113" s="108" t="s">
        <v>1161</v>
      </c>
      <c r="K113" s="33"/>
    </row>
    <row r="114" spans="1:11" s="133" customFormat="1" ht="45" x14ac:dyDescent="0.25">
      <c r="A114" s="180" t="s">
        <v>1190</v>
      </c>
      <c r="B114" s="197" t="s">
        <v>551</v>
      </c>
      <c r="C114" s="33" t="s">
        <v>126</v>
      </c>
      <c r="D114" s="198">
        <v>1</v>
      </c>
      <c r="E114" s="136" t="s">
        <v>32</v>
      </c>
      <c r="F114" s="247">
        <v>35</v>
      </c>
      <c r="G114" s="40">
        <f t="shared" si="1"/>
        <v>35</v>
      </c>
      <c r="H114" s="107" t="s">
        <v>1510</v>
      </c>
      <c r="I114" s="33">
        <v>8431498000</v>
      </c>
      <c r="J114" s="108" t="s">
        <v>1161</v>
      </c>
      <c r="K114" s="33"/>
    </row>
    <row r="115" spans="1:11" s="133" customFormat="1" ht="45" x14ac:dyDescent="0.25">
      <c r="A115" s="180" t="s">
        <v>1191</v>
      </c>
      <c r="B115" s="197" t="s">
        <v>552</v>
      </c>
      <c r="C115" s="33" t="s">
        <v>126</v>
      </c>
      <c r="D115" s="198">
        <v>1</v>
      </c>
      <c r="E115" s="136" t="s">
        <v>32</v>
      </c>
      <c r="F115" s="247">
        <v>780</v>
      </c>
      <c r="G115" s="40">
        <f t="shared" si="1"/>
        <v>780</v>
      </c>
      <c r="H115" s="107" t="s">
        <v>1510</v>
      </c>
      <c r="I115" s="33">
        <v>9026202000</v>
      </c>
      <c r="J115" s="108" t="s">
        <v>1161</v>
      </c>
      <c r="K115" s="33"/>
    </row>
    <row r="116" spans="1:11" s="133" customFormat="1" ht="45" x14ac:dyDescent="0.25">
      <c r="A116" s="180" t="s">
        <v>1192</v>
      </c>
      <c r="B116" s="197" t="s">
        <v>553</v>
      </c>
      <c r="C116" s="33" t="s">
        <v>126</v>
      </c>
      <c r="D116" s="198">
        <v>1</v>
      </c>
      <c r="E116" s="136" t="s">
        <v>32</v>
      </c>
      <c r="F116" s="247">
        <v>20</v>
      </c>
      <c r="G116" s="40">
        <f t="shared" si="1"/>
        <v>20</v>
      </c>
      <c r="H116" s="107" t="s">
        <v>1510</v>
      </c>
      <c r="I116" s="33">
        <v>4016930001</v>
      </c>
      <c r="J116" s="108" t="s">
        <v>1161</v>
      </c>
      <c r="K116" s="33"/>
    </row>
    <row r="117" spans="1:11" s="133" customFormat="1" ht="45" x14ac:dyDescent="0.25">
      <c r="A117" s="180" t="s">
        <v>1193</v>
      </c>
      <c r="B117" s="197" t="s">
        <v>554</v>
      </c>
      <c r="C117" s="33" t="s">
        <v>126</v>
      </c>
      <c r="D117" s="198">
        <v>1</v>
      </c>
      <c r="E117" s="136" t="s">
        <v>32</v>
      </c>
      <c r="F117" s="247">
        <v>15</v>
      </c>
      <c r="G117" s="40">
        <f t="shared" si="1"/>
        <v>15</v>
      </c>
      <c r="H117" s="107" t="s">
        <v>1510</v>
      </c>
      <c r="I117" s="33">
        <v>4016930001</v>
      </c>
      <c r="J117" s="108" t="s">
        <v>1161</v>
      </c>
      <c r="K117" s="33"/>
    </row>
    <row r="118" spans="1:11" s="133" customFormat="1" ht="45" x14ac:dyDescent="0.25">
      <c r="A118" s="180" t="s">
        <v>1194</v>
      </c>
      <c r="B118" s="197" t="s">
        <v>555</v>
      </c>
      <c r="C118" s="33" t="s">
        <v>126</v>
      </c>
      <c r="D118" s="198">
        <v>1</v>
      </c>
      <c r="E118" s="136" t="s">
        <v>32</v>
      </c>
      <c r="F118" s="247">
        <v>185</v>
      </c>
      <c r="G118" s="40">
        <f t="shared" si="1"/>
        <v>185</v>
      </c>
      <c r="H118" s="107" t="s">
        <v>1510</v>
      </c>
      <c r="I118" s="33">
        <v>8431498009</v>
      </c>
      <c r="J118" s="108" t="s">
        <v>1161</v>
      </c>
      <c r="K118" s="33"/>
    </row>
    <row r="119" spans="1:11" s="133" customFormat="1" ht="45" x14ac:dyDescent="0.25">
      <c r="A119" s="180" t="s">
        <v>1195</v>
      </c>
      <c r="B119" s="197" t="s">
        <v>556</v>
      </c>
      <c r="C119" s="33" t="s">
        <v>126</v>
      </c>
      <c r="D119" s="198">
        <v>1</v>
      </c>
      <c r="E119" s="136" t="s">
        <v>32</v>
      </c>
      <c r="F119" s="247">
        <v>95</v>
      </c>
      <c r="G119" s="40">
        <f t="shared" si="1"/>
        <v>95</v>
      </c>
      <c r="H119" s="107" t="s">
        <v>1510</v>
      </c>
      <c r="I119" s="33">
        <v>8431498009</v>
      </c>
      <c r="J119" s="108" t="s">
        <v>1161</v>
      </c>
      <c r="K119" s="33"/>
    </row>
    <row r="120" spans="1:11" s="133" customFormat="1" ht="45" x14ac:dyDescent="0.25">
      <c r="A120" s="180" t="s">
        <v>1196</v>
      </c>
      <c r="B120" s="197" t="s">
        <v>557</v>
      </c>
      <c r="C120" s="33" t="s">
        <v>126</v>
      </c>
      <c r="D120" s="198">
        <v>1</v>
      </c>
      <c r="E120" s="136" t="s">
        <v>32</v>
      </c>
      <c r="F120" s="247">
        <v>20</v>
      </c>
      <c r="G120" s="40">
        <f t="shared" si="1"/>
        <v>20</v>
      </c>
      <c r="H120" s="107" t="s">
        <v>1510</v>
      </c>
      <c r="I120" s="33">
        <v>4016930005</v>
      </c>
      <c r="J120" s="108" t="s">
        <v>1161</v>
      </c>
      <c r="K120" s="33"/>
    </row>
    <row r="121" spans="1:11" s="133" customFormat="1" ht="45" x14ac:dyDescent="0.25">
      <c r="A121" s="180" t="s">
        <v>1197</v>
      </c>
      <c r="B121" s="197" t="s">
        <v>558</v>
      </c>
      <c r="C121" s="33" t="s">
        <v>126</v>
      </c>
      <c r="D121" s="198">
        <v>2</v>
      </c>
      <c r="E121" s="136" t="s">
        <v>32</v>
      </c>
      <c r="F121" s="247">
        <v>30</v>
      </c>
      <c r="G121" s="40">
        <f t="shared" si="1"/>
        <v>60</v>
      </c>
      <c r="H121" s="107" t="s">
        <v>1510</v>
      </c>
      <c r="I121" s="33">
        <v>4016930005</v>
      </c>
      <c r="J121" s="108" t="s">
        <v>1161</v>
      </c>
      <c r="K121" s="33"/>
    </row>
    <row r="122" spans="1:11" s="133" customFormat="1" ht="45" x14ac:dyDescent="0.25">
      <c r="A122" s="180" t="s">
        <v>1198</v>
      </c>
      <c r="B122" s="197" t="s">
        <v>559</v>
      </c>
      <c r="C122" s="33" t="s">
        <v>126</v>
      </c>
      <c r="D122" s="198">
        <v>1</v>
      </c>
      <c r="E122" s="136" t="s">
        <v>32</v>
      </c>
      <c r="F122" s="247">
        <v>150</v>
      </c>
      <c r="G122" s="40">
        <f t="shared" si="1"/>
        <v>150</v>
      </c>
      <c r="H122" s="107" t="s">
        <v>1510</v>
      </c>
      <c r="I122" s="33">
        <v>7318290009</v>
      </c>
      <c r="J122" s="108" t="s">
        <v>1161</v>
      </c>
      <c r="K122" s="33"/>
    </row>
    <row r="123" spans="1:11" s="133" customFormat="1" ht="45" x14ac:dyDescent="0.25">
      <c r="A123" s="180" t="s">
        <v>1199</v>
      </c>
      <c r="B123" s="197" t="s">
        <v>560</v>
      </c>
      <c r="C123" s="33" t="s">
        <v>126</v>
      </c>
      <c r="D123" s="198">
        <v>2</v>
      </c>
      <c r="E123" s="136" t="s">
        <v>32</v>
      </c>
      <c r="F123" s="247">
        <v>75</v>
      </c>
      <c r="G123" s="40">
        <f t="shared" si="1"/>
        <v>150</v>
      </c>
      <c r="H123" s="107" t="s">
        <v>1510</v>
      </c>
      <c r="I123" s="33">
        <v>7320202009</v>
      </c>
      <c r="J123" s="108" t="s">
        <v>1161</v>
      </c>
      <c r="K123" s="33"/>
    </row>
    <row r="124" spans="1:11" s="133" customFormat="1" ht="45" x14ac:dyDescent="0.25">
      <c r="A124" s="180" t="s">
        <v>1200</v>
      </c>
      <c r="B124" s="197" t="s">
        <v>561</v>
      </c>
      <c r="C124" s="33" t="s">
        <v>126</v>
      </c>
      <c r="D124" s="198">
        <v>1</v>
      </c>
      <c r="E124" s="136" t="s">
        <v>32</v>
      </c>
      <c r="F124" s="247">
        <v>90</v>
      </c>
      <c r="G124" s="40">
        <f t="shared" si="1"/>
        <v>90</v>
      </c>
      <c r="H124" s="107" t="s">
        <v>1510</v>
      </c>
      <c r="I124" s="33">
        <v>7320202009</v>
      </c>
      <c r="J124" s="108" t="s">
        <v>1161</v>
      </c>
      <c r="K124" s="33"/>
    </row>
    <row r="125" spans="1:11" s="133" customFormat="1" ht="45" x14ac:dyDescent="0.25">
      <c r="A125" s="180" t="s">
        <v>1201</v>
      </c>
      <c r="B125" s="197" t="s">
        <v>562</v>
      </c>
      <c r="C125" s="33" t="s">
        <v>126</v>
      </c>
      <c r="D125" s="198">
        <v>1</v>
      </c>
      <c r="E125" s="136" t="s">
        <v>32</v>
      </c>
      <c r="F125" s="247">
        <v>4150</v>
      </c>
      <c r="G125" s="40">
        <f t="shared" si="1"/>
        <v>4150</v>
      </c>
      <c r="H125" s="107" t="s">
        <v>1510</v>
      </c>
      <c r="I125" s="33">
        <v>8537109100</v>
      </c>
      <c r="J125" s="108" t="s">
        <v>1161</v>
      </c>
      <c r="K125" s="33"/>
    </row>
    <row r="126" spans="1:11" s="133" customFormat="1" ht="45" x14ac:dyDescent="0.25">
      <c r="A126" s="180" t="s">
        <v>1202</v>
      </c>
      <c r="B126" s="197" t="s">
        <v>563</v>
      </c>
      <c r="C126" s="33" t="s">
        <v>126</v>
      </c>
      <c r="D126" s="198">
        <v>5</v>
      </c>
      <c r="E126" s="136" t="s">
        <v>32</v>
      </c>
      <c r="F126" s="247">
        <v>215</v>
      </c>
      <c r="G126" s="40">
        <f t="shared" si="1"/>
        <v>1075</v>
      </c>
      <c r="H126" s="107" t="s">
        <v>1510</v>
      </c>
      <c r="I126" s="33">
        <v>8421990008</v>
      </c>
      <c r="J126" s="108" t="s">
        <v>1161</v>
      </c>
      <c r="K126" s="33"/>
    </row>
    <row r="127" spans="1:11" s="133" customFormat="1" ht="45" x14ac:dyDescent="0.25">
      <c r="A127" s="180" t="s">
        <v>1203</v>
      </c>
      <c r="B127" s="197" t="s">
        <v>564</v>
      </c>
      <c r="C127" s="33" t="s">
        <v>126</v>
      </c>
      <c r="D127" s="198">
        <v>1</v>
      </c>
      <c r="E127" s="136" t="s">
        <v>32</v>
      </c>
      <c r="F127" s="247">
        <v>2</v>
      </c>
      <c r="G127" s="40">
        <f t="shared" si="1"/>
        <v>2</v>
      </c>
      <c r="H127" s="107" t="s">
        <v>1510</v>
      </c>
      <c r="I127" s="33">
        <v>8541100009</v>
      </c>
      <c r="J127" s="108" t="s">
        <v>1161</v>
      </c>
      <c r="K127" s="33"/>
    </row>
    <row r="128" spans="1:11" s="133" customFormat="1" ht="45" x14ac:dyDescent="0.25">
      <c r="A128" s="180" t="s">
        <v>1204</v>
      </c>
      <c r="B128" s="197" t="s">
        <v>565</v>
      </c>
      <c r="C128" s="33" t="s">
        <v>126</v>
      </c>
      <c r="D128" s="198">
        <v>1</v>
      </c>
      <c r="E128" s="136" t="s">
        <v>32</v>
      </c>
      <c r="F128" s="247">
        <v>10</v>
      </c>
      <c r="G128" s="40">
        <f t="shared" si="1"/>
        <v>10</v>
      </c>
      <c r="H128" s="107" t="s">
        <v>1510</v>
      </c>
      <c r="I128" s="33">
        <v>8531809500</v>
      </c>
      <c r="J128" s="108" t="s">
        <v>1161</v>
      </c>
      <c r="K128" s="33"/>
    </row>
    <row r="129" spans="1:11" s="133" customFormat="1" ht="45" x14ac:dyDescent="0.25">
      <c r="A129" s="180" t="s">
        <v>1205</v>
      </c>
      <c r="B129" s="197" t="s">
        <v>566</v>
      </c>
      <c r="C129" s="33" t="s">
        <v>126</v>
      </c>
      <c r="D129" s="198">
        <v>1</v>
      </c>
      <c r="E129" s="136" t="s">
        <v>32</v>
      </c>
      <c r="F129" s="247">
        <v>10</v>
      </c>
      <c r="G129" s="40">
        <f t="shared" si="1"/>
        <v>10</v>
      </c>
      <c r="H129" s="107" t="s">
        <v>1510</v>
      </c>
      <c r="I129" s="33">
        <v>8531809500</v>
      </c>
      <c r="J129" s="108" t="s">
        <v>1161</v>
      </c>
      <c r="K129" s="33"/>
    </row>
    <row r="130" spans="1:11" s="133" customFormat="1" ht="45" x14ac:dyDescent="0.25">
      <c r="A130" s="180" t="s">
        <v>1206</v>
      </c>
      <c r="B130" s="197" t="s">
        <v>567</v>
      </c>
      <c r="C130" s="33" t="s">
        <v>126</v>
      </c>
      <c r="D130" s="198">
        <v>1</v>
      </c>
      <c r="E130" s="136" t="s">
        <v>32</v>
      </c>
      <c r="F130" s="247">
        <v>10</v>
      </c>
      <c r="G130" s="40">
        <f t="shared" ref="G130:G141" si="2">F130*D130</f>
        <v>10</v>
      </c>
      <c r="H130" s="107" t="s">
        <v>1510</v>
      </c>
      <c r="I130" s="33">
        <v>8531809500</v>
      </c>
      <c r="J130" s="108" t="s">
        <v>1161</v>
      </c>
      <c r="K130" s="33"/>
    </row>
    <row r="131" spans="1:11" s="133" customFormat="1" ht="45" x14ac:dyDescent="0.25">
      <c r="A131" s="180" t="s">
        <v>1207</v>
      </c>
      <c r="B131" s="197" t="s">
        <v>568</v>
      </c>
      <c r="C131" s="33" t="s">
        <v>126</v>
      </c>
      <c r="D131" s="198">
        <v>1</v>
      </c>
      <c r="E131" s="136" t="s">
        <v>32</v>
      </c>
      <c r="F131" s="247">
        <v>3750</v>
      </c>
      <c r="G131" s="40">
        <f t="shared" si="2"/>
        <v>3750</v>
      </c>
      <c r="H131" s="107" t="s">
        <v>1510</v>
      </c>
      <c r="I131" s="33">
        <v>9503007900</v>
      </c>
      <c r="J131" s="108" t="s">
        <v>1161</v>
      </c>
      <c r="K131" s="33"/>
    </row>
    <row r="132" spans="1:11" s="133" customFormat="1" ht="45" x14ac:dyDescent="0.25">
      <c r="A132" s="180" t="s">
        <v>1208</v>
      </c>
      <c r="B132" s="197" t="s">
        <v>569</v>
      </c>
      <c r="C132" s="33" t="s">
        <v>126</v>
      </c>
      <c r="D132" s="198">
        <v>3</v>
      </c>
      <c r="E132" s="136" t="s">
        <v>32</v>
      </c>
      <c r="F132" s="247">
        <v>2700</v>
      </c>
      <c r="G132" s="40">
        <f t="shared" si="2"/>
        <v>8100</v>
      </c>
      <c r="H132" s="107" t="s">
        <v>1510</v>
      </c>
      <c r="I132" s="33">
        <v>5911311900</v>
      </c>
      <c r="J132" s="108" t="s">
        <v>1161</v>
      </c>
      <c r="K132" s="33"/>
    </row>
    <row r="133" spans="1:11" s="133" customFormat="1" ht="45" x14ac:dyDescent="0.25">
      <c r="A133" s="180" t="s">
        <v>1209</v>
      </c>
      <c r="B133" s="197" t="s">
        <v>570</v>
      </c>
      <c r="C133" s="33" t="s">
        <v>126</v>
      </c>
      <c r="D133" s="198">
        <v>6</v>
      </c>
      <c r="E133" s="136" t="s">
        <v>32</v>
      </c>
      <c r="F133" s="247">
        <v>550</v>
      </c>
      <c r="G133" s="40">
        <f t="shared" si="2"/>
        <v>3300</v>
      </c>
      <c r="H133" s="107" t="s">
        <v>1510</v>
      </c>
      <c r="I133" s="33">
        <v>8414598000</v>
      </c>
      <c r="J133" s="108" t="s">
        <v>1161</v>
      </c>
      <c r="K133" s="33"/>
    </row>
    <row r="134" spans="1:11" s="133" customFormat="1" ht="45" x14ac:dyDescent="0.25">
      <c r="A134" s="180" t="s">
        <v>1210</v>
      </c>
      <c r="B134" s="197" t="s">
        <v>571</v>
      </c>
      <c r="C134" s="33" t="s">
        <v>126</v>
      </c>
      <c r="D134" s="198">
        <v>1</v>
      </c>
      <c r="E134" s="136" t="s">
        <v>32</v>
      </c>
      <c r="F134" s="247">
        <v>3790</v>
      </c>
      <c r="G134" s="40">
        <f t="shared" si="2"/>
        <v>3790</v>
      </c>
      <c r="H134" s="107" t="s">
        <v>1510</v>
      </c>
      <c r="I134" s="33">
        <v>8516808000</v>
      </c>
      <c r="J134" s="108" t="s">
        <v>1161</v>
      </c>
      <c r="K134" s="33"/>
    </row>
    <row r="135" spans="1:11" s="133" customFormat="1" ht="45" x14ac:dyDescent="0.25">
      <c r="A135" s="180" t="s">
        <v>1211</v>
      </c>
      <c r="B135" s="197" t="s">
        <v>572</v>
      </c>
      <c r="C135" s="33" t="s">
        <v>126</v>
      </c>
      <c r="D135" s="198">
        <v>1</v>
      </c>
      <c r="E135" s="136" t="s">
        <v>32</v>
      </c>
      <c r="F135" s="247">
        <v>1920</v>
      </c>
      <c r="G135" s="40">
        <f t="shared" si="2"/>
        <v>1920</v>
      </c>
      <c r="H135" s="107" t="s">
        <v>1510</v>
      </c>
      <c r="I135" s="33">
        <v>9026108900</v>
      </c>
      <c r="J135" s="108" t="s">
        <v>1161</v>
      </c>
      <c r="K135" s="33"/>
    </row>
    <row r="136" spans="1:11" s="133" customFormat="1" ht="45" x14ac:dyDescent="0.25">
      <c r="A136" s="180" t="s">
        <v>1212</v>
      </c>
      <c r="B136" s="197" t="s">
        <v>573</v>
      </c>
      <c r="C136" s="33" t="s">
        <v>126</v>
      </c>
      <c r="D136" s="198">
        <v>2</v>
      </c>
      <c r="E136" s="136" t="s">
        <v>32</v>
      </c>
      <c r="F136" s="247">
        <v>240</v>
      </c>
      <c r="G136" s="40">
        <f t="shared" si="2"/>
        <v>480</v>
      </c>
      <c r="H136" s="107" t="s">
        <v>1510</v>
      </c>
      <c r="I136" s="33">
        <v>9031803400</v>
      </c>
      <c r="J136" s="108" t="s">
        <v>1161</v>
      </c>
      <c r="K136" s="33"/>
    </row>
    <row r="137" spans="1:11" s="133" customFormat="1" ht="45" x14ac:dyDescent="0.25">
      <c r="A137" s="180" t="s">
        <v>1213</v>
      </c>
      <c r="B137" s="197" t="s">
        <v>574</v>
      </c>
      <c r="C137" s="33" t="s">
        <v>126</v>
      </c>
      <c r="D137" s="198">
        <v>1</v>
      </c>
      <c r="E137" s="136" t="s">
        <v>32</v>
      </c>
      <c r="F137" s="247">
        <v>170</v>
      </c>
      <c r="G137" s="40">
        <f t="shared" si="2"/>
        <v>170</v>
      </c>
      <c r="H137" s="107" t="s">
        <v>1510</v>
      </c>
      <c r="I137" s="33">
        <v>9031803400</v>
      </c>
      <c r="J137" s="108" t="s">
        <v>1161</v>
      </c>
      <c r="K137" s="33"/>
    </row>
    <row r="138" spans="1:11" s="133" customFormat="1" ht="45" x14ac:dyDescent="0.25">
      <c r="A138" s="180" t="s">
        <v>1214</v>
      </c>
      <c r="B138" s="197" t="s">
        <v>575</v>
      </c>
      <c r="C138" s="33" t="s">
        <v>126</v>
      </c>
      <c r="D138" s="198">
        <v>5</v>
      </c>
      <c r="E138" s="136" t="s">
        <v>32</v>
      </c>
      <c r="F138" s="247">
        <v>190</v>
      </c>
      <c r="G138" s="40">
        <f t="shared" si="2"/>
        <v>950</v>
      </c>
      <c r="H138" s="107" t="s">
        <v>1510</v>
      </c>
      <c r="I138" s="33">
        <v>8536508000</v>
      </c>
      <c r="J138" s="108" t="s">
        <v>1161</v>
      </c>
      <c r="K138" s="33"/>
    </row>
    <row r="139" spans="1:11" s="133" customFormat="1" ht="45" x14ac:dyDescent="0.25">
      <c r="A139" s="180" t="s">
        <v>1215</v>
      </c>
      <c r="B139" s="197" t="s">
        <v>576</v>
      </c>
      <c r="C139" s="33" t="s">
        <v>126</v>
      </c>
      <c r="D139" s="198">
        <v>2</v>
      </c>
      <c r="E139" s="136" t="s">
        <v>32</v>
      </c>
      <c r="F139" s="247">
        <v>120</v>
      </c>
      <c r="G139" s="40">
        <f t="shared" si="2"/>
        <v>240</v>
      </c>
      <c r="H139" s="107" t="s">
        <v>1510</v>
      </c>
      <c r="I139" s="33">
        <v>8536508000</v>
      </c>
      <c r="J139" s="108" t="s">
        <v>1161</v>
      </c>
      <c r="K139" s="33"/>
    </row>
    <row r="140" spans="1:11" s="133" customFormat="1" ht="60" x14ac:dyDescent="0.25">
      <c r="A140" s="180" t="s">
        <v>1216</v>
      </c>
      <c r="B140" s="51" t="s">
        <v>577</v>
      </c>
      <c r="C140" s="33" t="s">
        <v>578</v>
      </c>
      <c r="D140" s="33">
        <v>2</v>
      </c>
      <c r="E140" s="136" t="s">
        <v>32</v>
      </c>
      <c r="F140" s="40">
        <v>179824</v>
      </c>
      <c r="G140" s="40">
        <f t="shared" si="2"/>
        <v>359648</v>
      </c>
      <c r="H140" s="107" t="s">
        <v>1510</v>
      </c>
      <c r="I140" s="33">
        <v>8515310000</v>
      </c>
      <c r="J140" s="108" t="s">
        <v>1161</v>
      </c>
      <c r="K140" s="33"/>
    </row>
    <row r="141" spans="1:11" s="133" customFormat="1" ht="45" x14ac:dyDescent="0.25">
      <c r="A141" s="180" t="s">
        <v>1217</v>
      </c>
      <c r="B141" s="51" t="s">
        <v>579</v>
      </c>
      <c r="C141" s="33" t="s">
        <v>578</v>
      </c>
      <c r="D141" s="33">
        <v>2</v>
      </c>
      <c r="E141" s="136" t="s">
        <v>32</v>
      </c>
      <c r="F141" s="40">
        <v>184690</v>
      </c>
      <c r="G141" s="40">
        <f t="shared" si="2"/>
        <v>369380</v>
      </c>
      <c r="H141" s="107" t="s">
        <v>1510</v>
      </c>
      <c r="I141" s="33">
        <v>8515310000</v>
      </c>
      <c r="J141" s="108" t="s">
        <v>1161</v>
      </c>
      <c r="K141" s="33"/>
    </row>
    <row r="142" spans="1:11" s="133" customFormat="1" ht="47.25" x14ac:dyDescent="0.25">
      <c r="A142" s="33"/>
      <c r="B142" s="326" t="s">
        <v>1530</v>
      </c>
      <c r="C142" s="33"/>
      <c r="D142" s="33"/>
      <c r="E142" s="135"/>
      <c r="F142" s="40"/>
      <c r="G142" s="213">
        <f>SUM(G64:G141)</f>
        <v>2815989.6500000004</v>
      </c>
      <c r="H142" s="33"/>
      <c r="I142" s="135"/>
      <c r="J142" s="108" t="s">
        <v>1161</v>
      </c>
      <c r="K142" s="135"/>
    </row>
    <row r="143" spans="1:11" s="60" customFormat="1" ht="30.75" customHeight="1" x14ac:dyDescent="0.25">
      <c r="A143" s="66"/>
      <c r="B143" s="194" t="s">
        <v>1531</v>
      </c>
      <c r="C143" s="68"/>
      <c r="D143" s="68"/>
      <c r="E143" s="68"/>
      <c r="F143" s="164"/>
      <c r="G143" s="170">
        <f>G142</f>
        <v>2815989.6500000004</v>
      </c>
      <c r="H143" s="69"/>
      <c r="I143" s="68"/>
      <c r="J143" s="245"/>
      <c r="K143" s="245"/>
    </row>
    <row r="144" spans="1:11" s="133" customFormat="1" ht="30.75" customHeight="1" x14ac:dyDescent="0.25">
      <c r="A144" s="199"/>
      <c r="B144" s="492" t="s">
        <v>490</v>
      </c>
      <c r="C144" s="492"/>
      <c r="D144" s="492"/>
      <c r="E144" s="492"/>
      <c r="F144" s="492"/>
      <c r="G144" s="492"/>
      <c r="H144" s="492"/>
      <c r="I144" s="492"/>
      <c r="J144" s="492"/>
      <c r="K144" s="492"/>
    </row>
    <row r="145" spans="1:11" s="60" customFormat="1" ht="25.5" customHeight="1" x14ac:dyDescent="0.25">
      <c r="A145" s="233">
        <v>1</v>
      </c>
      <c r="B145" s="42" t="s">
        <v>1103</v>
      </c>
      <c r="C145" s="67"/>
      <c r="D145" s="68"/>
      <c r="E145" s="68"/>
      <c r="F145" s="164"/>
      <c r="G145" s="164"/>
      <c r="H145" s="69"/>
      <c r="I145" s="98"/>
      <c r="J145" s="250"/>
      <c r="K145" s="245"/>
    </row>
    <row r="146" spans="1:11" s="133" customFormat="1" ht="89.45" customHeight="1" x14ac:dyDescent="0.25">
      <c r="A146" s="180" t="s">
        <v>35</v>
      </c>
      <c r="B146" s="51" t="s">
        <v>581</v>
      </c>
      <c r="C146" s="33" t="s">
        <v>449</v>
      </c>
      <c r="D146" s="40">
        <v>392.88199999999995</v>
      </c>
      <c r="E146" s="87" t="s">
        <v>653</v>
      </c>
      <c r="F146" s="40">
        <v>460000</v>
      </c>
      <c r="G146" s="40">
        <f>F146*D146</f>
        <v>180725719.99999997</v>
      </c>
      <c r="H146" s="46" t="s">
        <v>1510</v>
      </c>
      <c r="I146" s="40">
        <v>3824509000</v>
      </c>
      <c r="J146" s="33" t="s">
        <v>582</v>
      </c>
      <c r="K146" s="33" t="s">
        <v>583</v>
      </c>
    </row>
    <row r="147" spans="1:11" s="133" customFormat="1" ht="81.599999999999994" customHeight="1" x14ac:dyDescent="0.25">
      <c r="A147" s="180" t="s">
        <v>36</v>
      </c>
      <c r="B147" s="51" t="s">
        <v>584</v>
      </c>
      <c r="C147" s="33" t="s">
        <v>449</v>
      </c>
      <c r="D147" s="40">
        <v>1205.874</v>
      </c>
      <c r="E147" s="87" t="s">
        <v>653</v>
      </c>
      <c r="F147" s="40">
        <v>50000</v>
      </c>
      <c r="G147" s="40">
        <f t="shared" ref="G147:G164" si="3">F147*D147</f>
        <v>60293700</v>
      </c>
      <c r="H147" s="107" t="s">
        <v>1510</v>
      </c>
      <c r="I147" s="40">
        <v>2517101000</v>
      </c>
      <c r="J147" s="33" t="s">
        <v>585</v>
      </c>
      <c r="K147" s="33" t="s">
        <v>586</v>
      </c>
    </row>
    <row r="148" spans="1:11" s="133" customFormat="1" ht="30" customHeight="1" x14ac:dyDescent="0.25">
      <c r="A148" s="180" t="s">
        <v>37</v>
      </c>
      <c r="B148" s="51" t="s">
        <v>587</v>
      </c>
      <c r="C148" s="33" t="s">
        <v>449</v>
      </c>
      <c r="D148" s="40">
        <v>1204.0245</v>
      </c>
      <c r="E148" s="87" t="s">
        <v>653</v>
      </c>
      <c r="F148" s="40">
        <v>105000</v>
      </c>
      <c r="G148" s="40">
        <f t="shared" si="3"/>
        <v>126422572.5</v>
      </c>
      <c r="H148" s="107" t="s">
        <v>1510</v>
      </c>
      <c r="I148" s="40">
        <v>2517101000</v>
      </c>
      <c r="J148" s="33"/>
      <c r="K148" s="33"/>
    </row>
    <row r="149" spans="1:11" s="133" customFormat="1" ht="81.599999999999994" customHeight="1" x14ac:dyDescent="0.25">
      <c r="A149" s="180" t="s">
        <v>38</v>
      </c>
      <c r="B149" s="51" t="s">
        <v>588</v>
      </c>
      <c r="C149" s="33" t="s">
        <v>449</v>
      </c>
      <c r="D149" s="40">
        <v>92.199999999999989</v>
      </c>
      <c r="E149" s="87" t="s">
        <v>653</v>
      </c>
      <c r="F149" s="40">
        <v>15450</v>
      </c>
      <c r="G149" s="40">
        <f t="shared" si="3"/>
        <v>1424489.9999999998</v>
      </c>
      <c r="H149" s="107" t="s">
        <v>1510</v>
      </c>
      <c r="I149" s="40">
        <v>2517101000</v>
      </c>
      <c r="J149" s="33" t="s">
        <v>582</v>
      </c>
      <c r="K149" s="33" t="s">
        <v>583</v>
      </c>
    </row>
    <row r="150" spans="1:11" s="133" customFormat="1" ht="30" x14ac:dyDescent="0.25">
      <c r="A150" s="180" t="s">
        <v>44</v>
      </c>
      <c r="B150" s="51" t="s">
        <v>589</v>
      </c>
      <c r="C150" s="33" t="s">
        <v>43</v>
      </c>
      <c r="D150" s="40">
        <v>3.0888000000000004</v>
      </c>
      <c r="E150" s="87" t="s">
        <v>653</v>
      </c>
      <c r="F150" s="40">
        <v>8600000</v>
      </c>
      <c r="G150" s="40">
        <f t="shared" si="3"/>
        <v>26563680.000000004</v>
      </c>
      <c r="H150" s="107" t="s">
        <v>1510</v>
      </c>
      <c r="I150" s="40">
        <v>720854000</v>
      </c>
      <c r="J150" s="33"/>
      <c r="K150" s="33"/>
    </row>
    <row r="151" spans="1:11" s="133" customFormat="1" ht="30" x14ac:dyDescent="0.25">
      <c r="A151" s="180" t="s">
        <v>45</v>
      </c>
      <c r="B151" s="51" t="s">
        <v>590</v>
      </c>
      <c r="C151" s="33" t="s">
        <v>43</v>
      </c>
      <c r="D151" s="40">
        <v>1.7450784000000001</v>
      </c>
      <c r="E151" s="87" t="s">
        <v>653</v>
      </c>
      <c r="F151" s="40">
        <v>7800000</v>
      </c>
      <c r="G151" s="40">
        <f t="shared" si="3"/>
        <v>13611611.520000001</v>
      </c>
      <c r="H151" s="107" t="s">
        <v>1510</v>
      </c>
      <c r="I151" s="40">
        <v>720854000</v>
      </c>
      <c r="J151" s="33"/>
      <c r="K151" s="33"/>
    </row>
    <row r="152" spans="1:11" s="133" customFormat="1" ht="30" x14ac:dyDescent="0.25">
      <c r="A152" s="180" t="s">
        <v>46</v>
      </c>
      <c r="B152" s="51" t="s">
        <v>591</v>
      </c>
      <c r="C152" s="33" t="s">
        <v>43</v>
      </c>
      <c r="D152" s="40">
        <v>51.036752</v>
      </c>
      <c r="E152" s="87" t="s">
        <v>653</v>
      </c>
      <c r="F152" s="40">
        <v>7750000</v>
      </c>
      <c r="G152" s="40">
        <f t="shared" si="3"/>
        <v>395534828</v>
      </c>
      <c r="H152" s="107" t="s">
        <v>1510</v>
      </c>
      <c r="I152" s="40">
        <v>720854000</v>
      </c>
      <c r="J152" s="33"/>
      <c r="K152" s="33"/>
    </row>
    <row r="153" spans="1:11" s="133" customFormat="1" ht="30" x14ac:dyDescent="0.25">
      <c r="A153" s="180" t="s">
        <v>47</v>
      </c>
      <c r="B153" s="51" t="s">
        <v>592</v>
      </c>
      <c r="C153" s="33" t="s">
        <v>43</v>
      </c>
      <c r="D153" s="40">
        <v>2.3596185599999999</v>
      </c>
      <c r="E153" s="87" t="s">
        <v>653</v>
      </c>
      <c r="F153" s="40">
        <v>7800000</v>
      </c>
      <c r="G153" s="40">
        <f t="shared" si="3"/>
        <v>18405024.767999999</v>
      </c>
      <c r="H153" s="107" t="s">
        <v>1510</v>
      </c>
      <c r="I153" s="40">
        <v>7217103900</v>
      </c>
      <c r="J153" s="33"/>
      <c r="K153" s="134"/>
    </row>
    <row r="154" spans="1:11" s="133" customFormat="1" ht="30" x14ac:dyDescent="0.25">
      <c r="A154" s="180" t="s">
        <v>48</v>
      </c>
      <c r="B154" s="51" t="s">
        <v>593</v>
      </c>
      <c r="C154" s="33" t="s">
        <v>594</v>
      </c>
      <c r="D154" s="40">
        <v>293.40480000000002</v>
      </c>
      <c r="E154" s="87" t="s">
        <v>653</v>
      </c>
      <c r="F154" s="40">
        <v>25000</v>
      </c>
      <c r="G154" s="40">
        <f t="shared" si="3"/>
        <v>7335120.0000000009</v>
      </c>
      <c r="H154" s="107" t="s">
        <v>1510</v>
      </c>
      <c r="I154" s="40">
        <v>5208121600</v>
      </c>
      <c r="J154" s="33"/>
      <c r="K154" s="200"/>
    </row>
    <row r="155" spans="1:11" s="133" customFormat="1" ht="30" x14ac:dyDescent="0.25">
      <c r="A155" s="180" t="s">
        <v>49</v>
      </c>
      <c r="B155" s="51" t="s">
        <v>595</v>
      </c>
      <c r="C155" s="33" t="s">
        <v>596</v>
      </c>
      <c r="D155" s="40">
        <v>68.972799999999992</v>
      </c>
      <c r="E155" s="87" t="s">
        <v>653</v>
      </c>
      <c r="F155" s="40">
        <v>26000</v>
      </c>
      <c r="G155" s="40">
        <f t="shared" si="3"/>
        <v>1793292.7999999998</v>
      </c>
      <c r="H155" s="107" t="s">
        <v>1510</v>
      </c>
      <c r="I155" s="40">
        <v>3920102400</v>
      </c>
      <c r="J155" s="33"/>
      <c r="K155" s="33"/>
    </row>
    <row r="156" spans="1:11" s="133" customFormat="1" ht="30" x14ac:dyDescent="0.25">
      <c r="A156" s="180" t="s">
        <v>50</v>
      </c>
      <c r="B156" s="51" t="s">
        <v>597</v>
      </c>
      <c r="C156" s="33" t="s">
        <v>449</v>
      </c>
      <c r="D156" s="40">
        <v>115.68239</v>
      </c>
      <c r="E156" s="87" t="s">
        <v>653</v>
      </c>
      <c r="F156" s="40">
        <v>2444000</v>
      </c>
      <c r="G156" s="40">
        <f t="shared" si="3"/>
        <v>282727761.15999997</v>
      </c>
      <c r="H156" s="107" t="s">
        <v>1510</v>
      </c>
      <c r="I156" s="40">
        <v>4407109300</v>
      </c>
      <c r="J156" s="33"/>
      <c r="K156" s="33"/>
    </row>
    <row r="157" spans="1:11" s="133" customFormat="1" ht="30" x14ac:dyDescent="0.25">
      <c r="A157" s="180" t="s">
        <v>51</v>
      </c>
      <c r="B157" s="51" t="s">
        <v>598</v>
      </c>
      <c r="C157" s="33" t="s">
        <v>43</v>
      </c>
      <c r="D157" s="40">
        <v>57.663800000000002</v>
      </c>
      <c r="E157" s="87" t="s">
        <v>653</v>
      </c>
      <c r="F157" s="40">
        <v>3700000</v>
      </c>
      <c r="G157" s="40">
        <f t="shared" si="3"/>
        <v>213356060</v>
      </c>
      <c r="H157" s="107" t="s">
        <v>1510</v>
      </c>
      <c r="I157" s="40">
        <v>2715000000</v>
      </c>
      <c r="J157" s="33"/>
      <c r="K157" s="33"/>
    </row>
    <row r="158" spans="1:11" s="133" customFormat="1" ht="30" x14ac:dyDescent="0.25">
      <c r="A158" s="180" t="s">
        <v>52</v>
      </c>
      <c r="B158" s="51" t="s">
        <v>599</v>
      </c>
      <c r="C158" s="33" t="s">
        <v>43</v>
      </c>
      <c r="D158" s="40">
        <v>4.6515000000000004</v>
      </c>
      <c r="E158" s="87" t="s">
        <v>653</v>
      </c>
      <c r="F158" s="40">
        <v>17200000</v>
      </c>
      <c r="G158" s="40">
        <f t="shared" si="3"/>
        <v>80005800</v>
      </c>
      <c r="H158" s="107" t="s">
        <v>1510</v>
      </c>
      <c r="I158" s="40">
        <v>3208109000</v>
      </c>
      <c r="J158" s="33"/>
      <c r="K158" s="33"/>
    </row>
    <row r="159" spans="1:11" s="133" customFormat="1" ht="30" x14ac:dyDescent="0.25">
      <c r="A159" s="180" t="s">
        <v>53</v>
      </c>
      <c r="B159" s="51" t="s">
        <v>600</v>
      </c>
      <c r="C159" s="33" t="s">
        <v>127</v>
      </c>
      <c r="D159" s="40">
        <v>1879</v>
      </c>
      <c r="E159" s="87" t="s">
        <v>653</v>
      </c>
      <c r="F159" s="40">
        <v>12000</v>
      </c>
      <c r="G159" s="40">
        <f t="shared" si="3"/>
        <v>22548000</v>
      </c>
      <c r="H159" s="107" t="s">
        <v>1510</v>
      </c>
      <c r="I159" s="40">
        <v>6807101000</v>
      </c>
      <c r="J159" s="33"/>
      <c r="K159" s="33"/>
    </row>
    <row r="160" spans="1:11" s="133" customFormat="1" ht="30" x14ac:dyDescent="0.25">
      <c r="A160" s="180" t="s">
        <v>54</v>
      </c>
      <c r="B160" s="51" t="s">
        <v>601</v>
      </c>
      <c r="C160" s="33" t="s">
        <v>127</v>
      </c>
      <c r="D160" s="40">
        <v>12594</v>
      </c>
      <c r="E160" s="87" t="s">
        <v>653</v>
      </c>
      <c r="F160" s="40">
        <v>15100</v>
      </c>
      <c r="G160" s="40">
        <f t="shared" si="3"/>
        <v>190169400</v>
      </c>
      <c r="H160" s="107" t="s">
        <v>1510</v>
      </c>
      <c r="I160" s="40">
        <v>6807100000</v>
      </c>
      <c r="J160" s="33"/>
      <c r="K160" s="33"/>
    </row>
    <row r="161" spans="1:11" s="133" customFormat="1" ht="30" x14ac:dyDescent="0.25">
      <c r="A161" s="180" t="s">
        <v>55</v>
      </c>
      <c r="B161" s="51" t="s">
        <v>602</v>
      </c>
      <c r="C161" s="33" t="s">
        <v>127</v>
      </c>
      <c r="D161" s="40">
        <v>362.18</v>
      </c>
      <c r="E161" s="87" t="s">
        <v>653</v>
      </c>
      <c r="F161" s="40">
        <v>35000</v>
      </c>
      <c r="G161" s="40">
        <f t="shared" si="3"/>
        <v>12676300</v>
      </c>
      <c r="H161" s="107" t="s">
        <v>1510</v>
      </c>
      <c r="I161" s="40">
        <v>6801000000</v>
      </c>
      <c r="J161" s="33"/>
      <c r="K161" s="33"/>
    </row>
    <row r="162" spans="1:11" s="133" customFormat="1" ht="30" x14ac:dyDescent="0.25">
      <c r="A162" s="180" t="s">
        <v>56</v>
      </c>
      <c r="B162" s="51" t="s">
        <v>603</v>
      </c>
      <c r="C162" s="33" t="s">
        <v>43</v>
      </c>
      <c r="D162" s="40">
        <v>11.245000000000001</v>
      </c>
      <c r="E162" s="87" t="s">
        <v>653</v>
      </c>
      <c r="F162" s="40">
        <v>3700000</v>
      </c>
      <c r="G162" s="40">
        <f t="shared" si="3"/>
        <v>41606500</v>
      </c>
      <c r="H162" s="107" t="s">
        <v>1510</v>
      </c>
      <c r="I162" s="40">
        <v>2713200000</v>
      </c>
      <c r="J162" s="33"/>
      <c r="K162" s="33"/>
    </row>
    <row r="163" spans="1:11" s="133" customFormat="1" ht="30" x14ac:dyDescent="0.25">
      <c r="A163" s="180" t="s">
        <v>57</v>
      </c>
      <c r="B163" s="51" t="s">
        <v>604</v>
      </c>
      <c r="C163" s="33" t="s">
        <v>126</v>
      </c>
      <c r="D163" s="40">
        <v>352</v>
      </c>
      <c r="E163" s="87" t="s">
        <v>653</v>
      </c>
      <c r="F163" s="40">
        <v>180000</v>
      </c>
      <c r="G163" s="40">
        <f t="shared" si="3"/>
        <v>63360000</v>
      </c>
      <c r="H163" s="107" t="s">
        <v>1510</v>
      </c>
      <c r="I163" s="40">
        <v>4016999109</v>
      </c>
      <c r="J163" s="33"/>
      <c r="K163" s="33"/>
    </row>
    <row r="164" spans="1:11" s="133" customFormat="1" ht="60" x14ac:dyDescent="0.25">
      <c r="A164" s="180" t="s">
        <v>58</v>
      </c>
      <c r="B164" s="51" t="s">
        <v>605</v>
      </c>
      <c r="C164" s="33" t="s">
        <v>126</v>
      </c>
      <c r="D164" s="40">
        <v>14</v>
      </c>
      <c r="E164" s="87" t="s">
        <v>653</v>
      </c>
      <c r="F164" s="40">
        <v>6138000</v>
      </c>
      <c r="G164" s="40">
        <f t="shared" si="3"/>
        <v>85932000</v>
      </c>
      <c r="H164" s="107" t="s">
        <v>1510</v>
      </c>
      <c r="I164" s="40">
        <v>7308200000</v>
      </c>
      <c r="J164" s="33" t="s">
        <v>585</v>
      </c>
      <c r="K164" s="33" t="s">
        <v>586</v>
      </c>
    </row>
    <row r="165" spans="1:11" s="125" customFormat="1" ht="31.5" x14ac:dyDescent="0.25">
      <c r="A165" s="120"/>
      <c r="B165" s="325" t="s">
        <v>1554</v>
      </c>
      <c r="C165" s="121"/>
      <c r="D165" s="122"/>
      <c r="E165" s="123"/>
      <c r="F165" s="246"/>
      <c r="G165" s="124">
        <f>SUM(G146:G164)</f>
        <v>1824491860.7479999</v>
      </c>
      <c r="H165" s="222"/>
      <c r="I165" s="121"/>
      <c r="J165" s="121"/>
      <c r="K165" s="121"/>
    </row>
    <row r="166" spans="1:11" s="133" customFormat="1" ht="31.5" x14ac:dyDescent="0.25">
      <c r="A166" s="126"/>
      <c r="B166" s="327" t="s">
        <v>1555</v>
      </c>
      <c r="C166" s="222"/>
      <c r="D166" s="222"/>
      <c r="E166" s="222"/>
      <c r="F166" s="201"/>
      <c r="G166" s="201">
        <f>SUM(G146:G164)</f>
        <v>1824491860.7479999</v>
      </c>
      <c r="H166" s="222"/>
      <c r="I166" s="222"/>
      <c r="J166" s="118"/>
      <c r="K166" s="118"/>
    </row>
    <row r="167" spans="1:11" s="115" customFormat="1" ht="45.6" customHeight="1" x14ac:dyDescent="0.25">
      <c r="A167" s="132"/>
      <c r="B167" s="218" t="s">
        <v>1520</v>
      </c>
      <c r="C167" s="129"/>
      <c r="D167" s="129"/>
      <c r="E167" s="129"/>
      <c r="F167" s="217"/>
      <c r="G167" s="217">
        <f>G34</f>
        <v>1795950</v>
      </c>
      <c r="H167" s="131"/>
      <c r="I167" s="129"/>
      <c r="J167" s="228"/>
      <c r="K167" s="228"/>
    </row>
    <row r="168" spans="1:11" s="115" customFormat="1" ht="45.6" customHeight="1" x14ac:dyDescent="0.25">
      <c r="A168" s="132"/>
      <c r="B168" s="218" t="s">
        <v>1521</v>
      </c>
      <c r="C168" s="129"/>
      <c r="D168" s="129"/>
      <c r="E168" s="129"/>
      <c r="F168" s="217"/>
      <c r="G168" s="217">
        <f>G60+G142</f>
        <v>5876189.6500000004</v>
      </c>
      <c r="H168" s="131"/>
      <c r="I168" s="129"/>
      <c r="J168" s="228"/>
      <c r="K168" s="228"/>
    </row>
    <row r="169" spans="1:11" s="115" customFormat="1" ht="45.6" customHeight="1" x14ac:dyDescent="0.25">
      <c r="A169" s="132"/>
      <c r="B169" s="218" t="s">
        <v>1522</v>
      </c>
      <c r="C169" s="129"/>
      <c r="D169" s="129"/>
      <c r="E169" s="129"/>
      <c r="F169" s="217"/>
      <c r="G169" s="217"/>
      <c r="H169" s="131"/>
      <c r="I169" s="129"/>
      <c r="J169" s="228"/>
      <c r="K169" s="228"/>
    </row>
    <row r="170" spans="1:11" s="115" customFormat="1" ht="45.6" customHeight="1" x14ac:dyDescent="0.25">
      <c r="A170" s="132"/>
      <c r="B170" s="324" t="s">
        <v>1550</v>
      </c>
      <c r="C170" s="219"/>
      <c r="D170" s="219"/>
      <c r="E170" s="219"/>
      <c r="F170" s="130"/>
      <c r="G170" s="130">
        <f>SUM(G167:G169)</f>
        <v>7672139.6500000004</v>
      </c>
      <c r="H170" s="220"/>
      <c r="I170" s="219"/>
      <c r="J170" s="228"/>
      <c r="K170" s="228"/>
    </row>
    <row r="171" spans="1:11" s="115" customFormat="1" ht="45.6" customHeight="1" x14ac:dyDescent="0.25">
      <c r="A171" s="132"/>
      <c r="B171" s="218" t="s">
        <v>1523</v>
      </c>
      <c r="C171" s="129"/>
      <c r="D171" s="129"/>
      <c r="E171" s="129"/>
      <c r="F171" s="217"/>
      <c r="G171" s="217">
        <f>G165</f>
        <v>1824491860.7479999</v>
      </c>
      <c r="H171" s="131"/>
      <c r="I171" s="129"/>
      <c r="J171" s="228"/>
      <c r="K171" s="228"/>
    </row>
    <row r="172" spans="1:11" s="115" customFormat="1" ht="45.6" customHeight="1" x14ac:dyDescent="0.25">
      <c r="A172" s="132"/>
      <c r="B172" s="218" t="s">
        <v>1524</v>
      </c>
      <c r="C172" s="129"/>
      <c r="D172" s="129"/>
      <c r="E172" s="129"/>
      <c r="F172" s="217"/>
      <c r="G172" s="217"/>
      <c r="H172" s="131"/>
      <c r="I172" s="129"/>
      <c r="J172" s="228"/>
      <c r="K172" s="228"/>
    </row>
    <row r="173" spans="1:11" s="115" customFormat="1" ht="45.6" customHeight="1" x14ac:dyDescent="0.25">
      <c r="A173" s="132"/>
      <c r="B173" s="218" t="s">
        <v>1525</v>
      </c>
      <c r="C173" s="129"/>
      <c r="D173" s="129"/>
      <c r="E173" s="129"/>
      <c r="F173" s="217"/>
      <c r="G173" s="217"/>
      <c r="H173" s="131"/>
      <c r="I173" s="129"/>
      <c r="J173" s="228"/>
      <c r="K173" s="228"/>
    </row>
    <row r="174" spans="1:11" s="115" customFormat="1" ht="45.6" customHeight="1" x14ac:dyDescent="0.25">
      <c r="A174" s="132"/>
      <c r="B174" s="324" t="s">
        <v>1551</v>
      </c>
      <c r="C174" s="219"/>
      <c r="D174" s="219"/>
      <c r="E174" s="219"/>
      <c r="F174" s="130"/>
      <c r="G174" s="130">
        <f>SUM(G171:G173)</f>
        <v>1824491860.7479999</v>
      </c>
      <c r="H174" s="220"/>
      <c r="I174" s="219"/>
      <c r="J174" s="228"/>
      <c r="K174" s="228"/>
    </row>
    <row r="175" spans="1:11" s="133" customFormat="1" ht="25.5" customHeight="1" x14ac:dyDescent="0.25">
      <c r="A175" s="202"/>
      <c r="B175" s="294"/>
      <c r="C175" s="203"/>
      <c r="D175" s="203"/>
      <c r="E175" s="203"/>
      <c r="F175" s="214"/>
      <c r="G175" s="214"/>
      <c r="H175" s="203"/>
      <c r="I175" s="203"/>
      <c r="J175" s="203"/>
      <c r="K175" s="203"/>
    </row>
    <row r="176" spans="1:11" s="133" customFormat="1" ht="170.25" hidden="1" customHeight="1" x14ac:dyDescent="0.25">
      <c r="A176" s="487" t="s">
        <v>606</v>
      </c>
      <c r="B176" s="487"/>
      <c r="C176" s="487"/>
      <c r="D176" s="487"/>
      <c r="E176" s="487"/>
      <c r="F176" s="487"/>
      <c r="G176" s="487"/>
      <c r="H176" s="487"/>
      <c r="I176" s="487"/>
      <c r="J176" s="487"/>
      <c r="K176" s="487"/>
    </row>
    <row r="177" spans="1:11" s="133" customFormat="1" ht="15" customHeight="1" x14ac:dyDescent="0.25">
      <c r="A177" s="202"/>
      <c r="B177" s="488" t="s">
        <v>1509</v>
      </c>
      <c r="C177" s="488"/>
      <c r="D177" s="488"/>
      <c r="E177" s="488"/>
      <c r="F177" s="488"/>
      <c r="G177" s="488"/>
      <c r="H177" s="488"/>
      <c r="I177" s="488"/>
      <c r="J177" s="488"/>
      <c r="K177" s="488"/>
    </row>
    <row r="178" spans="1:11" s="133" customFormat="1" ht="15" customHeight="1" x14ac:dyDescent="0.25">
      <c r="A178" s="202"/>
      <c r="B178" s="488"/>
      <c r="C178" s="488"/>
      <c r="D178" s="488"/>
      <c r="E178" s="488"/>
      <c r="F178" s="488"/>
      <c r="G178" s="488"/>
      <c r="H178" s="488"/>
      <c r="I178" s="488"/>
      <c r="J178" s="488"/>
      <c r="K178" s="488"/>
    </row>
    <row r="179" spans="1:11" s="133" customFormat="1" ht="38.25" customHeight="1" x14ac:dyDescent="0.25">
      <c r="A179" s="202"/>
      <c r="B179" s="488"/>
      <c r="C179" s="488"/>
      <c r="D179" s="488"/>
      <c r="E179" s="488"/>
      <c r="F179" s="488"/>
      <c r="G179" s="488"/>
      <c r="H179" s="488"/>
      <c r="I179" s="488"/>
      <c r="J179" s="488"/>
      <c r="K179" s="488"/>
    </row>
    <row r="180" spans="1:11" s="133" customFormat="1" ht="26.25" customHeight="1" x14ac:dyDescent="0.25">
      <c r="A180" s="202"/>
      <c r="B180" s="489" t="s">
        <v>607</v>
      </c>
      <c r="C180" s="489"/>
      <c r="D180" s="489"/>
      <c r="E180" s="489"/>
      <c r="F180" s="489"/>
      <c r="G180" s="489"/>
      <c r="H180" s="489"/>
      <c r="I180" s="489"/>
      <c r="J180" s="489"/>
      <c r="K180" s="489"/>
    </row>
    <row r="181" spans="1:11" x14ac:dyDescent="0.2">
      <c r="A181" s="210"/>
      <c r="B181" s="328"/>
      <c r="C181" s="210"/>
      <c r="D181" s="210"/>
      <c r="E181" s="210"/>
      <c r="F181" s="215"/>
      <c r="G181" s="215"/>
      <c r="H181" s="161"/>
      <c r="I181" s="210"/>
      <c r="J181" s="210"/>
      <c r="K181" s="210"/>
    </row>
    <row r="182" spans="1:11" x14ac:dyDescent="0.2">
      <c r="A182" s="210"/>
      <c r="B182" s="328"/>
      <c r="C182" s="210"/>
      <c r="D182" s="210"/>
      <c r="E182" s="210"/>
      <c r="F182" s="215"/>
      <c r="G182" s="215"/>
      <c r="H182" s="161"/>
      <c r="I182" s="210"/>
      <c r="J182" s="210"/>
      <c r="K182" s="210"/>
    </row>
    <row r="183" spans="1:11" x14ac:dyDescent="0.2">
      <c r="A183" s="210"/>
      <c r="B183" s="328"/>
      <c r="C183" s="210"/>
      <c r="D183" s="210"/>
      <c r="E183" s="210"/>
      <c r="F183" s="215"/>
      <c r="G183" s="215"/>
      <c r="H183" s="161"/>
      <c r="I183" s="210"/>
      <c r="J183" s="210"/>
      <c r="K183" s="210"/>
    </row>
    <row r="184" spans="1:11" x14ac:dyDescent="0.2">
      <c r="A184" s="210"/>
      <c r="B184" s="328"/>
      <c r="C184" s="210"/>
      <c r="D184" s="210"/>
      <c r="E184" s="210"/>
      <c r="F184" s="215"/>
      <c r="G184" s="215"/>
      <c r="H184" s="161"/>
      <c r="I184" s="210"/>
      <c r="J184" s="210"/>
      <c r="K184" s="210"/>
    </row>
    <row r="185" spans="1:11" x14ac:dyDescent="0.2">
      <c r="A185" s="210"/>
      <c r="B185" s="328"/>
      <c r="C185" s="210"/>
      <c r="D185" s="210"/>
      <c r="E185" s="210"/>
      <c r="F185" s="215"/>
      <c r="G185" s="215"/>
      <c r="H185" s="161"/>
      <c r="I185" s="210"/>
      <c r="J185" s="210"/>
      <c r="K185" s="210"/>
    </row>
  </sheetData>
  <mergeCells count="8">
    <mergeCell ref="I2:K2"/>
    <mergeCell ref="A176:K176"/>
    <mergeCell ref="B177:K179"/>
    <mergeCell ref="B180:K180"/>
    <mergeCell ref="A3:K3"/>
    <mergeCell ref="B62:K62"/>
    <mergeCell ref="B6:K6"/>
    <mergeCell ref="B144:K144"/>
  </mergeCells>
  <conditionalFormatting sqref="B166">
    <cfRule type="duplicateValues" dxfId="8" priority="8"/>
  </conditionalFormatting>
  <conditionalFormatting sqref="B62 B64:B141">
    <cfRule type="duplicateValues" dxfId="7" priority="40"/>
  </conditionalFormatting>
  <conditionalFormatting sqref="B35">
    <cfRule type="duplicateValues" dxfId="6" priority="7"/>
  </conditionalFormatting>
  <conditionalFormatting sqref="B34">
    <cfRule type="duplicateValues" dxfId="5" priority="6"/>
  </conditionalFormatting>
  <conditionalFormatting sqref="B60">
    <cfRule type="duplicateValues" dxfId="4" priority="5"/>
  </conditionalFormatting>
  <conditionalFormatting sqref="B63">
    <cfRule type="duplicateValues" dxfId="3" priority="4"/>
  </conditionalFormatting>
  <conditionalFormatting sqref="B142">
    <cfRule type="duplicateValues" dxfId="2" priority="3"/>
  </conditionalFormatting>
  <conditionalFormatting sqref="B145">
    <cfRule type="duplicateValues" dxfId="1" priority="2"/>
  </conditionalFormatting>
  <conditionalFormatting sqref="B16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workbookViewId="0">
      <selection activeCell="G13" sqref="G13"/>
    </sheetView>
  </sheetViews>
  <sheetFormatPr defaultRowHeight="15" x14ac:dyDescent="0.25"/>
  <cols>
    <col min="1" max="1" width="6.85546875" customWidth="1"/>
    <col min="2" max="2" width="45.5703125" customWidth="1"/>
    <col min="3" max="3" width="10.85546875" customWidth="1"/>
    <col min="4" max="5" width="31.5703125" customWidth="1"/>
    <col min="6" max="6" width="21.140625" customWidth="1"/>
    <col min="7" max="7" width="24.5703125" customWidth="1"/>
    <col min="8" max="8" width="21.85546875" customWidth="1"/>
  </cols>
  <sheetData>
    <row r="2" spans="1:8" x14ac:dyDescent="0.25">
      <c r="B2" s="6"/>
    </row>
    <row r="10" spans="1:8" ht="43.5" customHeight="1" x14ac:dyDescent="0.25"/>
    <row r="11" spans="1:8" ht="81" customHeight="1" x14ac:dyDescent="0.3">
      <c r="A11" s="493" t="s">
        <v>491</v>
      </c>
      <c r="B11" s="493"/>
      <c r="C11" s="493"/>
      <c r="D11" s="493"/>
      <c r="E11" s="493"/>
      <c r="F11" s="493"/>
      <c r="G11" s="493"/>
      <c r="H11" s="493"/>
    </row>
    <row r="13" spans="1:8" ht="36" customHeight="1" x14ac:dyDescent="0.25">
      <c r="A13" s="5" t="s">
        <v>0</v>
      </c>
      <c r="B13" s="5" t="s">
        <v>25</v>
      </c>
      <c r="C13" s="5" t="s">
        <v>6</v>
      </c>
      <c r="D13" s="5" t="s">
        <v>27</v>
      </c>
      <c r="E13" s="5" t="s">
        <v>23</v>
      </c>
      <c r="F13" s="5" t="s">
        <v>26</v>
      </c>
      <c r="G13" s="5" t="s">
        <v>30</v>
      </c>
      <c r="H13" s="5" t="s">
        <v>4</v>
      </c>
    </row>
    <row r="14" spans="1:8" x14ac:dyDescent="0.25">
      <c r="A14" s="4" t="s">
        <v>8</v>
      </c>
      <c r="B14" s="2"/>
      <c r="C14" s="2"/>
      <c r="D14" s="2"/>
      <c r="E14" s="2"/>
      <c r="F14" s="2"/>
      <c r="G14" s="2"/>
      <c r="H14" s="2"/>
    </row>
    <row r="15" spans="1:8" x14ac:dyDescent="0.25">
      <c r="A15" s="4" t="s">
        <v>9</v>
      </c>
      <c r="B15" s="2"/>
      <c r="C15" s="2"/>
      <c r="D15" s="2"/>
      <c r="E15" s="2"/>
      <c r="F15" s="2"/>
      <c r="G15" s="2"/>
      <c r="H15" s="2"/>
    </row>
    <row r="16" spans="1:8" x14ac:dyDescent="0.25">
      <c r="A16" s="4" t="s">
        <v>10</v>
      </c>
      <c r="B16" s="2"/>
      <c r="C16" s="2"/>
      <c r="D16" s="2"/>
      <c r="E16" s="2"/>
      <c r="F16" s="2"/>
      <c r="G16" s="2"/>
      <c r="H16" s="2"/>
    </row>
    <row r="17" spans="1:10" x14ac:dyDescent="0.25">
      <c r="A17" s="4" t="s">
        <v>11</v>
      </c>
      <c r="B17" s="2"/>
      <c r="C17" s="2"/>
      <c r="D17" s="2"/>
      <c r="E17" s="2"/>
      <c r="F17" s="2"/>
      <c r="G17" s="2"/>
      <c r="H17" s="2"/>
    </row>
    <row r="18" spans="1:10" x14ac:dyDescent="0.25">
      <c r="A18" s="3"/>
      <c r="B18" s="3"/>
      <c r="C18" s="3"/>
      <c r="D18" s="3"/>
      <c r="E18" s="3"/>
      <c r="F18" s="3"/>
      <c r="G18" s="3"/>
      <c r="H18" s="3"/>
    </row>
    <row r="19" spans="1:10" ht="120.75" customHeight="1" x14ac:dyDescent="0.25">
      <c r="A19" s="494" t="s">
        <v>492</v>
      </c>
      <c r="B19" s="494"/>
      <c r="C19" s="494"/>
      <c r="D19" s="494"/>
      <c r="E19" s="494"/>
      <c r="F19" s="494"/>
      <c r="G19" s="494"/>
      <c r="H19" s="494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</row>
  </sheetData>
  <mergeCells count="2">
    <mergeCell ref="A11:H11"/>
    <mergeCell ref="A19:H1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workbookViewId="0">
      <selection activeCell="F17" sqref="F17"/>
    </sheetView>
  </sheetViews>
  <sheetFormatPr defaultRowHeight="15" x14ac:dyDescent="0.25"/>
  <cols>
    <col min="1" max="1" width="6.85546875" customWidth="1"/>
    <col min="2" max="2" width="38.5703125" customWidth="1"/>
    <col min="3" max="3" width="14.140625" customWidth="1"/>
    <col min="4" max="5" width="13.42578125" customWidth="1"/>
    <col min="6" max="6" width="19.7109375" customWidth="1"/>
    <col min="7" max="7" width="12.85546875" customWidth="1"/>
    <col min="8" max="8" width="21.140625" customWidth="1"/>
    <col min="9" max="9" width="26.28515625" customWidth="1"/>
  </cols>
  <sheetData>
    <row r="2" spans="1:9" x14ac:dyDescent="0.25">
      <c r="B2" s="6"/>
    </row>
    <row r="11" spans="1:9" ht="40.5" customHeight="1" x14ac:dyDescent="0.3">
      <c r="A11" s="493" t="s">
        <v>493</v>
      </c>
      <c r="B11" s="493"/>
      <c r="C11" s="493"/>
      <c r="D11" s="493"/>
      <c r="E11" s="493"/>
      <c r="F11" s="493"/>
      <c r="G11" s="493"/>
      <c r="H11" s="493"/>
      <c r="I11" s="493"/>
    </row>
    <row r="13" spans="1:9" ht="36" customHeight="1" x14ac:dyDescent="0.25">
      <c r="A13" s="5" t="s">
        <v>0</v>
      </c>
      <c r="B13" s="5" t="s">
        <v>1</v>
      </c>
      <c r="C13" s="5" t="s">
        <v>5</v>
      </c>
      <c r="D13" s="5" t="s">
        <v>2</v>
      </c>
      <c r="E13" s="5" t="s">
        <v>6</v>
      </c>
      <c r="F13" s="5" t="s">
        <v>24</v>
      </c>
      <c r="G13" s="5" t="s">
        <v>3</v>
      </c>
      <c r="H13" s="5" t="s">
        <v>7</v>
      </c>
      <c r="I13" s="5" t="s">
        <v>4</v>
      </c>
    </row>
    <row r="14" spans="1:9" x14ac:dyDescent="0.25">
      <c r="A14" s="4" t="s">
        <v>8</v>
      </c>
      <c r="B14" s="495" t="s">
        <v>12</v>
      </c>
      <c r="C14" s="496"/>
      <c r="D14" s="496"/>
      <c r="E14" s="496"/>
      <c r="F14" s="496"/>
      <c r="G14" s="496"/>
      <c r="H14" s="496"/>
      <c r="I14" s="497"/>
    </row>
    <row r="15" spans="1:9" x14ac:dyDescent="0.25">
      <c r="A15" s="4" t="s">
        <v>13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4" t="s">
        <v>14</v>
      </c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4" t="s">
        <v>11</v>
      </c>
      <c r="B17" s="2"/>
      <c r="C17" s="2"/>
      <c r="D17" s="2"/>
      <c r="E17" s="2"/>
      <c r="F17" s="2"/>
      <c r="G17" s="2"/>
      <c r="H17" s="2"/>
      <c r="I17" s="2"/>
    </row>
    <row r="18" spans="1:9" ht="15" customHeight="1" x14ac:dyDescent="0.25">
      <c r="A18" s="4" t="s">
        <v>9</v>
      </c>
      <c r="B18" s="495" t="s">
        <v>15</v>
      </c>
      <c r="C18" s="496"/>
      <c r="D18" s="496"/>
      <c r="E18" s="496"/>
      <c r="F18" s="496"/>
      <c r="G18" s="496"/>
      <c r="H18" s="496"/>
      <c r="I18" s="497"/>
    </row>
    <row r="19" spans="1:9" ht="15" customHeight="1" x14ac:dyDescent="0.25">
      <c r="A19" s="4" t="s">
        <v>17</v>
      </c>
      <c r="B19" s="9"/>
      <c r="C19" s="9"/>
      <c r="D19" s="9"/>
      <c r="E19" s="9"/>
      <c r="F19" s="9"/>
      <c r="G19" s="9"/>
      <c r="H19" s="9"/>
      <c r="I19" s="9"/>
    </row>
    <row r="20" spans="1:9" ht="15" customHeight="1" x14ac:dyDescent="0.25">
      <c r="A20" s="4" t="s">
        <v>16</v>
      </c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25">
      <c r="A21" s="4" t="s">
        <v>11</v>
      </c>
      <c r="B21" s="9"/>
      <c r="C21" s="9"/>
      <c r="D21" s="9"/>
      <c r="E21" s="9"/>
      <c r="F21" s="9"/>
      <c r="G21" s="9"/>
      <c r="H21" s="9"/>
      <c r="I21" s="9"/>
    </row>
    <row r="22" spans="1:9" x14ac:dyDescent="0.25">
      <c r="A22" s="4" t="s">
        <v>10</v>
      </c>
      <c r="B22" s="495" t="s">
        <v>18</v>
      </c>
      <c r="C22" s="496"/>
      <c r="D22" s="496"/>
      <c r="E22" s="496"/>
      <c r="F22" s="496"/>
      <c r="G22" s="496"/>
      <c r="H22" s="496"/>
      <c r="I22" s="497"/>
    </row>
    <row r="23" spans="1:9" x14ac:dyDescent="0.25">
      <c r="A23" s="4" t="s">
        <v>19</v>
      </c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4" t="s">
        <v>20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4" t="s">
        <v>11</v>
      </c>
      <c r="B25" s="2"/>
      <c r="C25" s="2"/>
      <c r="D25" s="2"/>
      <c r="E25" s="2"/>
      <c r="F25" s="2"/>
      <c r="G25" s="2"/>
      <c r="H25" s="2"/>
      <c r="I25" s="2"/>
    </row>
    <row r="26" spans="1:9" ht="15" customHeight="1" x14ac:dyDescent="0.25">
      <c r="A26" s="4" t="s">
        <v>21</v>
      </c>
      <c r="B26" s="495" t="s">
        <v>22</v>
      </c>
      <c r="C26" s="496"/>
      <c r="D26" s="496"/>
      <c r="E26" s="496"/>
      <c r="F26" s="496"/>
      <c r="G26" s="496"/>
      <c r="H26" s="496"/>
      <c r="I26" s="497"/>
    </row>
    <row r="27" spans="1:9" x14ac:dyDescent="0.25">
      <c r="A27" s="4" t="s">
        <v>11</v>
      </c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</sheetData>
  <mergeCells count="5">
    <mergeCell ref="A11:I11"/>
    <mergeCell ref="B14:I14"/>
    <mergeCell ref="B18:I18"/>
    <mergeCell ref="B22:I22"/>
    <mergeCell ref="B26:I2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opLeftCell="A19" workbookViewId="0">
      <selection activeCell="B49" sqref="B49:B50"/>
    </sheetView>
  </sheetViews>
  <sheetFormatPr defaultRowHeight="15" x14ac:dyDescent="0.25"/>
  <cols>
    <col min="1" max="1" width="6.85546875" customWidth="1"/>
    <col min="2" max="2" width="46.42578125" customWidth="1"/>
    <col min="3" max="3" width="14.140625" customWidth="1"/>
    <col min="4" max="4" width="22.42578125" customWidth="1"/>
    <col min="5" max="5" width="19.85546875" customWidth="1"/>
    <col min="6" max="6" width="30.5703125" customWidth="1"/>
  </cols>
  <sheetData>
    <row r="2" spans="1:6" x14ac:dyDescent="0.25">
      <c r="B2" s="6"/>
    </row>
    <row r="12" spans="1:6" ht="63" customHeight="1" x14ac:dyDescent="0.3">
      <c r="A12" s="493" t="s">
        <v>29</v>
      </c>
      <c r="B12" s="493"/>
      <c r="C12" s="493"/>
      <c r="D12" s="493"/>
      <c r="E12" s="493"/>
      <c r="F12" s="493"/>
    </row>
    <row r="14" spans="1:6" ht="47.25" x14ac:dyDescent="0.25">
      <c r="A14" s="5" t="s">
        <v>0</v>
      </c>
      <c r="B14" s="5" t="s">
        <v>25</v>
      </c>
      <c r="C14" s="5" t="s">
        <v>6</v>
      </c>
      <c r="D14" s="5" t="s">
        <v>27</v>
      </c>
      <c r="E14" s="5" t="s">
        <v>26</v>
      </c>
      <c r="F14" s="5" t="s">
        <v>4</v>
      </c>
    </row>
    <row r="15" spans="1:6" x14ac:dyDescent="0.25">
      <c r="A15" s="4" t="s">
        <v>8</v>
      </c>
      <c r="B15" s="498" t="s">
        <v>12</v>
      </c>
      <c r="C15" s="498"/>
      <c r="D15" s="498"/>
      <c r="E15" s="498"/>
      <c r="F15" s="498"/>
    </row>
    <row r="16" spans="1:6" x14ac:dyDescent="0.25">
      <c r="A16" s="4" t="s">
        <v>13</v>
      </c>
      <c r="B16" s="2"/>
      <c r="C16" s="2"/>
      <c r="D16" s="2"/>
      <c r="E16" s="2"/>
      <c r="F16" s="2"/>
    </row>
    <row r="17" spans="1:6" x14ac:dyDescent="0.25">
      <c r="A17" s="4" t="s">
        <v>14</v>
      </c>
      <c r="B17" s="2"/>
      <c r="C17" s="2"/>
      <c r="D17" s="2"/>
      <c r="E17" s="2"/>
      <c r="F17" s="2"/>
    </row>
    <row r="18" spans="1:6" x14ac:dyDescent="0.25">
      <c r="A18" s="4" t="s">
        <v>11</v>
      </c>
      <c r="B18" s="2"/>
      <c r="C18" s="2"/>
      <c r="D18" s="2"/>
      <c r="E18" s="2"/>
      <c r="F18" s="2"/>
    </row>
    <row r="19" spans="1:6" ht="15" customHeight="1" x14ac:dyDescent="0.25">
      <c r="A19" s="4" t="s">
        <v>9</v>
      </c>
      <c r="B19" s="498" t="s">
        <v>15</v>
      </c>
      <c r="C19" s="498"/>
      <c r="D19" s="498"/>
      <c r="E19" s="498"/>
      <c r="F19" s="498"/>
    </row>
    <row r="20" spans="1:6" ht="15" customHeight="1" x14ac:dyDescent="0.25">
      <c r="A20" s="4" t="s">
        <v>17</v>
      </c>
      <c r="B20" s="9"/>
      <c r="C20" s="9"/>
      <c r="D20" s="9"/>
      <c r="E20" s="9"/>
      <c r="F20" s="9"/>
    </row>
    <row r="21" spans="1:6" ht="15" customHeight="1" x14ac:dyDescent="0.25">
      <c r="A21" s="4" t="s">
        <v>16</v>
      </c>
      <c r="B21" s="9"/>
      <c r="C21" s="9"/>
      <c r="D21" s="9"/>
      <c r="E21" s="9"/>
      <c r="F21" s="9"/>
    </row>
    <row r="22" spans="1:6" ht="15" customHeight="1" x14ac:dyDescent="0.25">
      <c r="A22" s="4" t="s">
        <v>11</v>
      </c>
      <c r="B22" s="9"/>
      <c r="C22" s="9"/>
      <c r="D22" s="9"/>
      <c r="E22" s="9"/>
      <c r="F22" s="9"/>
    </row>
    <row r="23" spans="1:6" x14ac:dyDescent="0.25">
      <c r="A23" s="4" t="s">
        <v>10</v>
      </c>
      <c r="B23" s="498" t="s">
        <v>18</v>
      </c>
      <c r="C23" s="498"/>
      <c r="D23" s="498"/>
      <c r="E23" s="498"/>
      <c r="F23" s="498"/>
    </row>
    <row r="24" spans="1:6" x14ac:dyDescent="0.25">
      <c r="A24" s="4" t="s">
        <v>19</v>
      </c>
      <c r="B24" s="2"/>
      <c r="C24" s="2"/>
      <c r="D24" s="2"/>
      <c r="E24" s="2"/>
      <c r="F24" s="2"/>
    </row>
    <row r="25" spans="1:6" x14ac:dyDescent="0.25">
      <c r="A25" s="4" t="s">
        <v>20</v>
      </c>
      <c r="B25" s="2"/>
      <c r="C25" s="2"/>
      <c r="D25" s="2"/>
      <c r="E25" s="2"/>
      <c r="F25" s="2"/>
    </row>
    <row r="26" spans="1:6" x14ac:dyDescent="0.25">
      <c r="A26" s="4" t="s">
        <v>11</v>
      </c>
      <c r="B26" s="2"/>
      <c r="C26" s="2"/>
      <c r="D26" s="2"/>
      <c r="E26" s="2"/>
      <c r="F26" s="2"/>
    </row>
    <row r="27" spans="1:6" ht="15" customHeight="1" x14ac:dyDescent="0.25">
      <c r="A27" s="4" t="s">
        <v>21</v>
      </c>
      <c r="B27" s="498" t="s">
        <v>22</v>
      </c>
      <c r="C27" s="498"/>
      <c r="D27" s="498"/>
      <c r="E27" s="498"/>
      <c r="F27" s="498"/>
    </row>
    <row r="28" spans="1:6" x14ac:dyDescent="0.25">
      <c r="A28" s="4" t="s">
        <v>11</v>
      </c>
      <c r="B28" s="2"/>
      <c r="C28" s="2"/>
      <c r="D28" s="2"/>
      <c r="E28" s="2"/>
      <c r="F28" s="2"/>
    </row>
  </sheetData>
  <mergeCells count="5">
    <mergeCell ref="A12:F12"/>
    <mergeCell ref="B15:F15"/>
    <mergeCell ref="B19:F19"/>
    <mergeCell ref="B23:F23"/>
    <mergeCell ref="B27:F27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opLeftCell="A4" workbookViewId="0">
      <selection activeCell="D13" sqref="D13"/>
    </sheetView>
  </sheetViews>
  <sheetFormatPr defaultRowHeight="15" x14ac:dyDescent="0.25"/>
  <cols>
    <col min="1" max="1" width="6.85546875" customWidth="1"/>
    <col min="2" max="2" width="44.85546875" customWidth="1"/>
    <col min="3" max="3" width="11.28515625" customWidth="1"/>
    <col min="4" max="5" width="31.5703125" customWidth="1"/>
    <col min="6" max="6" width="21.140625" customWidth="1"/>
    <col min="7" max="7" width="29.28515625" customWidth="1"/>
    <col min="8" max="8" width="20.28515625" customWidth="1"/>
  </cols>
  <sheetData>
    <row r="2" spans="1:8" x14ac:dyDescent="0.25">
      <c r="B2" s="6"/>
    </row>
    <row r="10" spans="1:8" ht="43.5" customHeight="1" x14ac:dyDescent="0.25"/>
    <row r="11" spans="1:8" ht="81" customHeight="1" x14ac:dyDescent="0.3">
      <c r="A11" s="493" t="s">
        <v>28</v>
      </c>
      <c r="B11" s="493"/>
      <c r="C11" s="493"/>
      <c r="D11" s="493"/>
      <c r="E11" s="493"/>
      <c r="F11" s="493"/>
      <c r="G11" s="493"/>
      <c r="H11" s="493"/>
    </row>
    <row r="13" spans="1:8" ht="36" customHeight="1" x14ac:dyDescent="0.25">
      <c r="A13" s="5" t="s">
        <v>0</v>
      </c>
      <c r="B13" s="5" t="s">
        <v>25</v>
      </c>
      <c r="C13" s="5" t="s">
        <v>6</v>
      </c>
      <c r="D13" s="5" t="s">
        <v>27</v>
      </c>
      <c r="E13" s="5" t="s">
        <v>23</v>
      </c>
      <c r="F13" s="5" t="s">
        <v>26</v>
      </c>
      <c r="G13" s="5" t="s">
        <v>30</v>
      </c>
      <c r="H13" s="5" t="s">
        <v>4</v>
      </c>
    </row>
    <row r="14" spans="1:8" x14ac:dyDescent="0.25">
      <c r="A14" s="4" t="s">
        <v>8</v>
      </c>
      <c r="B14" s="498" t="s">
        <v>12</v>
      </c>
      <c r="C14" s="498"/>
      <c r="D14" s="498"/>
      <c r="E14" s="498"/>
      <c r="F14" s="498"/>
      <c r="G14" s="498"/>
      <c r="H14" s="498"/>
    </row>
    <row r="15" spans="1:8" x14ac:dyDescent="0.25">
      <c r="A15" s="4" t="s">
        <v>13</v>
      </c>
      <c r="B15" s="2"/>
      <c r="C15" s="2"/>
      <c r="D15" s="2"/>
      <c r="E15" s="2"/>
      <c r="F15" s="2"/>
      <c r="G15" s="2"/>
      <c r="H15" s="1"/>
    </row>
    <row r="16" spans="1:8" x14ac:dyDescent="0.25">
      <c r="A16" s="4" t="s">
        <v>14</v>
      </c>
      <c r="B16" s="2"/>
      <c r="C16" s="2"/>
      <c r="D16" s="2"/>
      <c r="E16" s="2"/>
      <c r="F16" s="2"/>
      <c r="G16" s="2"/>
      <c r="H16" s="1"/>
    </row>
    <row r="17" spans="1:8" x14ac:dyDescent="0.25">
      <c r="A17" s="4" t="s">
        <v>11</v>
      </c>
      <c r="B17" s="2"/>
      <c r="C17" s="2"/>
      <c r="D17" s="2"/>
      <c r="E17" s="2"/>
      <c r="F17" s="2"/>
      <c r="G17" s="2"/>
      <c r="H17" s="1"/>
    </row>
    <row r="18" spans="1:8" ht="15" customHeight="1" x14ac:dyDescent="0.25">
      <c r="A18" s="4" t="s">
        <v>9</v>
      </c>
      <c r="B18" s="498" t="s">
        <v>15</v>
      </c>
      <c r="C18" s="498"/>
      <c r="D18" s="498"/>
      <c r="E18" s="498"/>
      <c r="F18" s="498"/>
      <c r="G18" s="498"/>
      <c r="H18" s="498"/>
    </row>
    <row r="19" spans="1:8" ht="15" customHeight="1" x14ac:dyDescent="0.25">
      <c r="A19" s="4" t="s">
        <v>17</v>
      </c>
      <c r="B19" s="7"/>
      <c r="C19" s="7"/>
      <c r="D19" s="7"/>
      <c r="E19" s="7"/>
      <c r="F19" s="7"/>
      <c r="G19" s="8"/>
      <c r="H19" s="1"/>
    </row>
    <row r="20" spans="1:8" ht="15" customHeight="1" x14ac:dyDescent="0.25">
      <c r="A20" s="4" t="s">
        <v>16</v>
      </c>
      <c r="B20" s="7"/>
      <c r="C20" s="7"/>
      <c r="D20" s="7"/>
      <c r="E20" s="7"/>
      <c r="F20" s="7"/>
      <c r="G20" s="8"/>
      <c r="H20" s="1"/>
    </row>
    <row r="21" spans="1:8" ht="15" customHeight="1" x14ac:dyDescent="0.25">
      <c r="A21" s="4" t="s">
        <v>11</v>
      </c>
      <c r="B21" s="7"/>
      <c r="C21" s="7"/>
      <c r="D21" s="7"/>
      <c r="E21" s="7"/>
      <c r="F21" s="7"/>
      <c r="G21" s="8"/>
      <c r="H21" s="1"/>
    </row>
    <row r="22" spans="1:8" x14ac:dyDescent="0.25">
      <c r="A22" s="4" t="s">
        <v>10</v>
      </c>
      <c r="B22" s="498" t="s">
        <v>18</v>
      </c>
      <c r="C22" s="498"/>
      <c r="D22" s="498"/>
      <c r="E22" s="498"/>
      <c r="F22" s="498"/>
      <c r="G22" s="498"/>
      <c r="H22" s="498"/>
    </row>
    <row r="23" spans="1:8" x14ac:dyDescent="0.25">
      <c r="A23" s="4" t="s">
        <v>19</v>
      </c>
      <c r="B23" s="2"/>
      <c r="C23" s="2"/>
      <c r="D23" s="2"/>
      <c r="E23" s="2"/>
      <c r="F23" s="2"/>
      <c r="G23" s="2"/>
      <c r="H23" s="1"/>
    </row>
    <row r="24" spans="1:8" x14ac:dyDescent="0.25">
      <c r="A24" s="4" t="s">
        <v>20</v>
      </c>
      <c r="B24" s="2"/>
      <c r="C24" s="2"/>
      <c r="D24" s="2"/>
      <c r="E24" s="2"/>
      <c r="F24" s="2"/>
      <c r="G24" s="2"/>
      <c r="H24" s="1"/>
    </row>
    <row r="25" spans="1:8" x14ac:dyDescent="0.25">
      <c r="A25" s="4" t="s">
        <v>11</v>
      </c>
      <c r="B25" s="2"/>
      <c r="C25" s="2"/>
      <c r="D25" s="2"/>
      <c r="E25" s="2"/>
      <c r="F25" s="2"/>
      <c r="G25" s="2"/>
      <c r="H25" s="1"/>
    </row>
    <row r="26" spans="1:8" ht="15" customHeight="1" x14ac:dyDescent="0.25">
      <c r="A26" s="4" t="s">
        <v>21</v>
      </c>
      <c r="B26" s="498" t="s">
        <v>22</v>
      </c>
      <c r="C26" s="498"/>
      <c r="D26" s="498"/>
      <c r="E26" s="498"/>
      <c r="F26" s="498"/>
      <c r="G26" s="498"/>
      <c r="H26" s="498"/>
    </row>
    <row r="27" spans="1:8" x14ac:dyDescent="0.25">
      <c r="A27" s="4" t="s">
        <v>11</v>
      </c>
      <c r="B27" s="2"/>
      <c r="C27" s="2"/>
      <c r="D27" s="2"/>
      <c r="E27" s="2"/>
      <c r="F27" s="2"/>
      <c r="G27" s="2"/>
      <c r="H27" s="1"/>
    </row>
  </sheetData>
  <mergeCells count="5">
    <mergeCell ref="A11:H11"/>
    <mergeCell ref="B14:H14"/>
    <mergeCell ref="B18:H18"/>
    <mergeCell ref="B22:H22"/>
    <mergeCell ref="B26:H2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workbookViewId="0">
      <selection activeCell="B12" sqref="B12"/>
    </sheetView>
  </sheetViews>
  <sheetFormatPr defaultColWidth="8.85546875" defaultRowHeight="15" x14ac:dyDescent="0.25"/>
  <cols>
    <col min="1" max="1" width="6.28515625" style="38" customWidth="1"/>
    <col min="2" max="2" width="68.140625" style="137" customWidth="1"/>
    <col min="3" max="3" width="8.140625" style="38" customWidth="1"/>
    <col min="4" max="4" width="9.140625" style="38" bestFit="1" customWidth="1"/>
    <col min="5" max="5" width="10" style="38" customWidth="1"/>
    <col min="6" max="6" width="19.7109375" style="38" customWidth="1"/>
    <col min="7" max="7" width="18.28515625" style="38" customWidth="1"/>
    <col min="8" max="8" width="18.85546875" style="38" customWidth="1"/>
    <col min="9" max="9" width="18" style="38" customWidth="1"/>
    <col min="10" max="10" width="24" style="38" customWidth="1"/>
    <col min="11" max="11" width="15.5703125" style="38" customWidth="1"/>
    <col min="12" max="16384" width="8.85546875" style="38"/>
  </cols>
  <sheetData>
    <row r="1" spans="1:11" ht="15" customHeight="1" x14ac:dyDescent="0.25">
      <c r="H1" s="499" t="s">
        <v>1162</v>
      </c>
      <c r="I1" s="499"/>
      <c r="J1" s="499"/>
      <c r="K1" s="499"/>
    </row>
    <row r="2" spans="1:11" x14ac:dyDescent="0.25">
      <c r="H2" s="499"/>
      <c r="I2" s="499"/>
      <c r="J2" s="499"/>
      <c r="K2" s="499"/>
    </row>
    <row r="3" spans="1:11" x14ac:dyDescent="0.25">
      <c r="H3" s="499"/>
      <c r="I3" s="499"/>
      <c r="J3" s="499"/>
      <c r="K3" s="499"/>
    </row>
    <row r="4" spans="1:11" x14ac:dyDescent="0.25">
      <c r="H4" s="499"/>
      <c r="I4" s="499"/>
      <c r="J4" s="499"/>
      <c r="K4" s="499"/>
    </row>
    <row r="5" spans="1:11" x14ac:dyDescent="0.25">
      <c r="H5" s="499"/>
      <c r="I5" s="499"/>
      <c r="J5" s="499"/>
      <c r="K5" s="499"/>
    </row>
    <row r="6" spans="1:11" x14ac:dyDescent="0.25">
      <c r="H6" s="499"/>
      <c r="I6" s="499"/>
      <c r="J6" s="499"/>
      <c r="K6" s="499"/>
    </row>
    <row r="7" spans="1:11" x14ac:dyDescent="0.25">
      <c r="H7" s="499"/>
      <c r="I7" s="499"/>
      <c r="J7" s="499"/>
      <c r="K7" s="499"/>
    </row>
    <row r="8" spans="1:11" x14ac:dyDescent="0.25">
      <c r="H8" s="499"/>
      <c r="I8" s="499"/>
      <c r="J8" s="499"/>
      <c r="K8" s="499"/>
    </row>
    <row r="9" spans="1:11" ht="20.25" x14ac:dyDescent="0.25">
      <c r="B9" s="138" t="s">
        <v>1163</v>
      </c>
      <c r="H9" s="139"/>
      <c r="I9" s="139"/>
      <c r="J9" s="139"/>
      <c r="K9" s="139"/>
    </row>
    <row r="10" spans="1:11" ht="71.25" customHeight="1" x14ac:dyDescent="0.25">
      <c r="A10" s="500" t="s">
        <v>1164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</row>
    <row r="11" spans="1:11" ht="15.75" thickBot="1" x14ac:dyDescent="0.3"/>
    <row r="12" spans="1:11" ht="48.6" customHeight="1" thickBot="1" x14ac:dyDescent="0.3">
      <c r="A12" s="140" t="s">
        <v>0</v>
      </c>
      <c r="B12" s="141" t="s">
        <v>1</v>
      </c>
      <c r="C12" s="141" t="s">
        <v>1165</v>
      </c>
      <c r="D12" s="141" t="s">
        <v>494</v>
      </c>
      <c r="E12" s="141" t="s">
        <v>6</v>
      </c>
      <c r="F12" s="141" t="s">
        <v>24</v>
      </c>
      <c r="G12" s="141" t="s">
        <v>3</v>
      </c>
      <c r="H12" s="141" t="s">
        <v>23</v>
      </c>
      <c r="I12" s="141" t="s">
        <v>7</v>
      </c>
      <c r="J12" s="141" t="s">
        <v>30</v>
      </c>
      <c r="K12" s="142" t="s">
        <v>4</v>
      </c>
    </row>
    <row r="13" spans="1:11" x14ac:dyDescent="0.25">
      <c r="A13" s="143">
        <v>1</v>
      </c>
      <c r="B13" s="144" t="s">
        <v>501</v>
      </c>
      <c r="C13" s="145" t="s">
        <v>126</v>
      </c>
      <c r="D13" s="145">
        <v>4</v>
      </c>
      <c r="E13" s="146" t="s">
        <v>32</v>
      </c>
      <c r="F13" s="145">
        <v>10497</v>
      </c>
      <c r="G13" s="147">
        <f>F13*D13</f>
        <v>41988</v>
      </c>
      <c r="H13" s="143" t="s">
        <v>1166</v>
      </c>
      <c r="I13" s="143">
        <v>8413302008</v>
      </c>
      <c r="J13" s="143"/>
      <c r="K13" s="143"/>
    </row>
    <row r="14" spans="1:11" x14ac:dyDescent="0.25">
      <c r="A14" s="39">
        <v>2</v>
      </c>
      <c r="B14" s="50" t="s">
        <v>502</v>
      </c>
      <c r="C14" s="33" t="s">
        <v>126</v>
      </c>
      <c r="D14" s="33">
        <v>2</v>
      </c>
      <c r="E14" s="14" t="s">
        <v>32</v>
      </c>
      <c r="F14" s="33">
        <v>418110</v>
      </c>
      <c r="G14" s="148">
        <f>F14*D14</f>
        <v>836220</v>
      </c>
      <c r="H14" s="39" t="s">
        <v>1166</v>
      </c>
      <c r="I14" s="39">
        <v>8607110000</v>
      </c>
      <c r="J14" s="39"/>
      <c r="K14" s="39"/>
    </row>
    <row r="15" spans="1:11" x14ac:dyDescent="0.25">
      <c r="A15" s="39">
        <v>3</v>
      </c>
      <c r="B15" s="50" t="s">
        <v>503</v>
      </c>
      <c r="C15" s="33" t="s">
        <v>126</v>
      </c>
      <c r="D15" s="33">
        <v>2</v>
      </c>
      <c r="E15" s="14" t="s">
        <v>32</v>
      </c>
      <c r="F15" s="33">
        <v>10484.1</v>
      </c>
      <c r="G15" s="148">
        <f t="shared" ref="G15:G78" si="0">F15*D15</f>
        <v>20968.2</v>
      </c>
      <c r="H15" s="39" t="s">
        <v>1166</v>
      </c>
      <c r="I15" s="39">
        <v>8409990009</v>
      </c>
      <c r="J15" s="39"/>
      <c r="K15" s="39"/>
    </row>
    <row r="16" spans="1:11" x14ac:dyDescent="0.25">
      <c r="A16" s="39">
        <v>4</v>
      </c>
      <c r="B16" s="50" t="s">
        <v>504</v>
      </c>
      <c r="C16" s="33" t="s">
        <v>126</v>
      </c>
      <c r="D16" s="33">
        <v>16</v>
      </c>
      <c r="E16" s="14" t="s">
        <v>32</v>
      </c>
      <c r="F16" s="33">
        <v>795.15</v>
      </c>
      <c r="G16" s="148">
        <f t="shared" si="0"/>
        <v>12722.4</v>
      </c>
      <c r="H16" s="39" t="s">
        <v>1166</v>
      </c>
      <c r="I16" s="39">
        <v>8421230000</v>
      </c>
      <c r="J16" s="39"/>
      <c r="K16" s="39"/>
    </row>
    <row r="17" spans="1:11" x14ac:dyDescent="0.25">
      <c r="A17" s="39">
        <v>5</v>
      </c>
      <c r="B17" s="50" t="s">
        <v>505</v>
      </c>
      <c r="C17" s="33" t="s">
        <v>126</v>
      </c>
      <c r="D17" s="33">
        <v>2</v>
      </c>
      <c r="E17" s="14" t="s">
        <v>32</v>
      </c>
      <c r="F17" s="33">
        <v>3684.15</v>
      </c>
      <c r="G17" s="148">
        <f t="shared" si="0"/>
        <v>7368.3</v>
      </c>
      <c r="H17" s="39" t="s">
        <v>1166</v>
      </c>
      <c r="I17" s="39">
        <v>8483109500</v>
      </c>
      <c r="J17" s="39"/>
      <c r="K17" s="39"/>
    </row>
    <row r="18" spans="1:11" x14ac:dyDescent="0.25">
      <c r="A18" s="39">
        <v>6</v>
      </c>
      <c r="B18" s="50" t="s">
        <v>506</v>
      </c>
      <c r="C18" s="33" t="s">
        <v>126</v>
      </c>
      <c r="D18" s="33">
        <v>2</v>
      </c>
      <c r="E18" s="14" t="s">
        <v>32</v>
      </c>
      <c r="F18" s="33">
        <v>3684.15</v>
      </c>
      <c r="G18" s="148">
        <f t="shared" si="0"/>
        <v>7368.3</v>
      </c>
      <c r="H18" s="39" t="s">
        <v>1166</v>
      </c>
      <c r="I18" s="39">
        <v>8483109500</v>
      </c>
      <c r="J18" s="39"/>
      <c r="K18" s="39"/>
    </row>
    <row r="19" spans="1:11" x14ac:dyDescent="0.25">
      <c r="A19" s="39">
        <v>7</v>
      </c>
      <c r="B19" s="51" t="s">
        <v>507</v>
      </c>
      <c r="C19" s="33" t="s">
        <v>126</v>
      </c>
      <c r="D19" s="33">
        <v>8</v>
      </c>
      <c r="E19" s="14" t="s">
        <v>32</v>
      </c>
      <c r="F19" s="33">
        <v>30859.5</v>
      </c>
      <c r="G19" s="148">
        <f t="shared" si="0"/>
        <v>246876</v>
      </c>
      <c r="H19" s="39" t="s">
        <v>1166</v>
      </c>
      <c r="I19" s="39">
        <v>8413506100</v>
      </c>
      <c r="J19" s="39"/>
      <c r="K19" s="39"/>
    </row>
    <row r="20" spans="1:11" x14ac:dyDescent="0.25">
      <c r="A20" s="39">
        <v>8</v>
      </c>
      <c r="B20" s="50" t="s">
        <v>508</v>
      </c>
      <c r="C20" s="33" t="s">
        <v>126</v>
      </c>
      <c r="D20" s="33">
        <v>6</v>
      </c>
      <c r="E20" s="14" t="s">
        <v>32</v>
      </c>
      <c r="F20" s="33">
        <v>5015.25</v>
      </c>
      <c r="G20" s="148">
        <f t="shared" si="0"/>
        <v>30091.5</v>
      </c>
      <c r="H20" s="39" t="s">
        <v>1166</v>
      </c>
      <c r="I20" s="39">
        <v>8414802200</v>
      </c>
      <c r="J20" s="39"/>
      <c r="K20" s="39"/>
    </row>
    <row r="21" spans="1:11" ht="30" x14ac:dyDescent="0.25">
      <c r="A21" s="39">
        <v>9</v>
      </c>
      <c r="B21" s="50" t="s">
        <v>509</v>
      </c>
      <c r="C21" s="33" t="s">
        <v>126</v>
      </c>
      <c r="D21" s="33">
        <v>6</v>
      </c>
      <c r="E21" s="14" t="s">
        <v>32</v>
      </c>
      <c r="F21" s="33">
        <v>11850</v>
      </c>
      <c r="G21" s="148">
        <f t="shared" si="0"/>
        <v>71100</v>
      </c>
      <c r="H21" s="39" t="s">
        <v>1166</v>
      </c>
      <c r="I21" s="39">
        <v>8481201009</v>
      </c>
      <c r="J21" s="39"/>
      <c r="K21" s="39"/>
    </row>
    <row r="22" spans="1:11" x14ac:dyDescent="0.25">
      <c r="A22" s="39">
        <v>10</v>
      </c>
      <c r="B22" s="50" t="s">
        <v>510</v>
      </c>
      <c r="C22" s="33" t="s">
        <v>126</v>
      </c>
      <c r="D22" s="33">
        <v>4</v>
      </c>
      <c r="E22" s="14" t="s">
        <v>32</v>
      </c>
      <c r="F22" s="33">
        <v>36510</v>
      </c>
      <c r="G22" s="148">
        <f t="shared" si="0"/>
        <v>146040</v>
      </c>
      <c r="H22" s="39" t="s">
        <v>1166</v>
      </c>
      <c r="I22" s="39">
        <v>8504312909</v>
      </c>
      <c r="J22" s="39"/>
      <c r="K22" s="39"/>
    </row>
    <row r="23" spans="1:11" x14ac:dyDescent="0.25">
      <c r="A23" s="39">
        <v>11</v>
      </c>
      <c r="B23" s="50" t="s">
        <v>511</v>
      </c>
      <c r="C23" s="33" t="s">
        <v>126</v>
      </c>
      <c r="D23" s="33">
        <v>8</v>
      </c>
      <c r="E23" s="14" t="s">
        <v>32</v>
      </c>
      <c r="F23" s="33">
        <v>939</v>
      </c>
      <c r="G23" s="148">
        <f t="shared" si="0"/>
        <v>7512</v>
      </c>
      <c r="H23" s="39" t="s">
        <v>1166</v>
      </c>
      <c r="I23" s="39">
        <v>8708299009</v>
      </c>
      <c r="J23" s="39"/>
      <c r="K23" s="39"/>
    </row>
    <row r="24" spans="1:11" x14ac:dyDescent="0.25">
      <c r="A24" s="39">
        <v>12</v>
      </c>
      <c r="B24" s="50" t="s">
        <v>512</v>
      </c>
      <c r="C24" s="33" t="s">
        <v>126</v>
      </c>
      <c r="D24" s="33">
        <v>8</v>
      </c>
      <c r="E24" s="14" t="s">
        <v>32</v>
      </c>
      <c r="F24" s="33">
        <v>939</v>
      </c>
      <c r="G24" s="148">
        <f t="shared" si="0"/>
        <v>7512</v>
      </c>
      <c r="H24" s="39" t="s">
        <v>1166</v>
      </c>
      <c r="I24" s="39">
        <v>8708299009</v>
      </c>
      <c r="J24" s="39"/>
      <c r="K24" s="39"/>
    </row>
    <row r="25" spans="1:11" x14ac:dyDescent="0.25">
      <c r="A25" s="39">
        <v>13</v>
      </c>
      <c r="B25" s="50" t="s">
        <v>513</v>
      </c>
      <c r="C25" s="33" t="s">
        <v>126</v>
      </c>
      <c r="D25" s="33">
        <v>8</v>
      </c>
      <c r="E25" s="14" t="s">
        <v>32</v>
      </c>
      <c r="F25" s="33">
        <v>939</v>
      </c>
      <c r="G25" s="148">
        <f t="shared" si="0"/>
        <v>7512</v>
      </c>
      <c r="H25" s="39" t="s">
        <v>1166</v>
      </c>
      <c r="I25" s="39">
        <v>8708299009</v>
      </c>
      <c r="J25" s="39"/>
      <c r="K25" s="39"/>
    </row>
    <row r="26" spans="1:11" x14ac:dyDescent="0.25">
      <c r="A26" s="39">
        <v>14</v>
      </c>
      <c r="B26" s="50" t="s">
        <v>514</v>
      </c>
      <c r="C26" s="33" t="s">
        <v>126</v>
      </c>
      <c r="D26" s="33">
        <v>8</v>
      </c>
      <c r="E26" s="14" t="s">
        <v>32</v>
      </c>
      <c r="F26" s="33">
        <v>939</v>
      </c>
      <c r="G26" s="148">
        <f t="shared" si="0"/>
        <v>7512</v>
      </c>
      <c r="H26" s="39" t="s">
        <v>1166</v>
      </c>
      <c r="I26" s="39">
        <v>8708299009</v>
      </c>
      <c r="J26" s="39"/>
      <c r="K26" s="39"/>
    </row>
    <row r="27" spans="1:11" x14ac:dyDescent="0.25">
      <c r="A27" s="39">
        <v>15</v>
      </c>
      <c r="B27" s="50" t="s">
        <v>515</v>
      </c>
      <c r="C27" s="33" t="s">
        <v>126</v>
      </c>
      <c r="D27" s="33">
        <v>4</v>
      </c>
      <c r="E27" s="14" t="s">
        <v>32</v>
      </c>
      <c r="F27" s="33">
        <v>36510</v>
      </c>
      <c r="G27" s="148">
        <f t="shared" si="0"/>
        <v>146040</v>
      </c>
      <c r="H27" s="39" t="s">
        <v>1166</v>
      </c>
      <c r="I27" s="39">
        <v>8504312909</v>
      </c>
      <c r="J27" s="39"/>
      <c r="K27" s="39"/>
    </row>
    <row r="28" spans="1:11" ht="30" x14ac:dyDescent="0.25">
      <c r="A28" s="39">
        <v>16</v>
      </c>
      <c r="B28" s="50" t="s">
        <v>516</v>
      </c>
      <c r="C28" s="33" t="s">
        <v>126</v>
      </c>
      <c r="D28" s="33">
        <v>8</v>
      </c>
      <c r="E28" s="14" t="s">
        <v>32</v>
      </c>
      <c r="F28" s="33">
        <v>3821.85</v>
      </c>
      <c r="G28" s="148">
        <f t="shared" si="0"/>
        <v>30574.799999999999</v>
      </c>
      <c r="H28" s="39" t="s">
        <v>1166</v>
      </c>
      <c r="I28" s="39">
        <v>9031803800</v>
      </c>
      <c r="J28" s="39"/>
      <c r="K28" s="39"/>
    </row>
    <row r="29" spans="1:11" x14ac:dyDescent="0.25">
      <c r="A29" s="39">
        <v>17</v>
      </c>
      <c r="B29" s="50" t="s">
        <v>517</v>
      </c>
      <c r="C29" s="33" t="s">
        <v>126</v>
      </c>
      <c r="D29" s="33">
        <v>6</v>
      </c>
      <c r="E29" s="14" t="s">
        <v>32</v>
      </c>
      <c r="F29" s="33">
        <v>49628</v>
      </c>
      <c r="G29" s="148">
        <f t="shared" si="0"/>
        <v>297768</v>
      </c>
      <c r="H29" s="39" t="s">
        <v>1166</v>
      </c>
      <c r="I29" s="39">
        <v>8708405009</v>
      </c>
      <c r="J29" s="39"/>
      <c r="K29" s="39"/>
    </row>
    <row r="30" spans="1:11" ht="30" x14ac:dyDescent="0.25">
      <c r="A30" s="39">
        <v>18</v>
      </c>
      <c r="B30" s="50" t="s">
        <v>518</v>
      </c>
      <c r="C30" s="33" t="s">
        <v>126</v>
      </c>
      <c r="D30" s="33">
        <v>12</v>
      </c>
      <c r="E30" s="14" t="s">
        <v>32</v>
      </c>
      <c r="F30" s="33">
        <v>2756</v>
      </c>
      <c r="G30" s="148">
        <f t="shared" si="0"/>
        <v>33072</v>
      </c>
      <c r="H30" s="39" t="s">
        <v>1166</v>
      </c>
      <c r="I30" s="39">
        <v>8481201009</v>
      </c>
      <c r="J30" s="39"/>
      <c r="K30" s="39"/>
    </row>
    <row r="31" spans="1:11" ht="30" x14ac:dyDescent="0.25">
      <c r="A31" s="39">
        <v>19</v>
      </c>
      <c r="B31" s="50" t="s">
        <v>519</v>
      </c>
      <c r="C31" s="33" t="s">
        <v>126</v>
      </c>
      <c r="D31" s="33">
        <v>5</v>
      </c>
      <c r="E31" s="14" t="s">
        <v>32</v>
      </c>
      <c r="F31" s="33">
        <v>3408.75</v>
      </c>
      <c r="G31" s="148">
        <f t="shared" si="0"/>
        <v>17043.75</v>
      </c>
      <c r="H31" s="39" t="s">
        <v>1166</v>
      </c>
      <c r="I31" s="39">
        <v>9031803800</v>
      </c>
      <c r="J31" s="39"/>
      <c r="K31" s="39"/>
    </row>
    <row r="32" spans="1:11" x14ac:dyDescent="0.25">
      <c r="A32" s="39">
        <v>20</v>
      </c>
      <c r="B32" s="50" t="s">
        <v>520</v>
      </c>
      <c r="C32" s="33" t="s">
        <v>126</v>
      </c>
      <c r="D32" s="33">
        <v>12</v>
      </c>
      <c r="E32" s="14" t="s">
        <v>32</v>
      </c>
      <c r="F32" s="33">
        <v>518.4</v>
      </c>
      <c r="G32" s="148">
        <f t="shared" si="0"/>
        <v>6220.7999999999993</v>
      </c>
      <c r="H32" s="39" t="s">
        <v>1166</v>
      </c>
      <c r="I32" s="39">
        <v>9026208000</v>
      </c>
      <c r="J32" s="39"/>
      <c r="K32" s="39"/>
    </row>
    <row r="33" spans="1:11" ht="30" x14ac:dyDescent="0.25">
      <c r="A33" s="39">
        <v>21</v>
      </c>
      <c r="B33" s="50" t="s">
        <v>521</v>
      </c>
      <c r="C33" s="33" t="s">
        <v>126</v>
      </c>
      <c r="D33" s="33">
        <v>12</v>
      </c>
      <c r="E33" s="14" t="s">
        <v>32</v>
      </c>
      <c r="F33" s="33">
        <v>513</v>
      </c>
      <c r="G33" s="148">
        <f t="shared" si="0"/>
        <v>6156</v>
      </c>
      <c r="H33" s="39" t="s">
        <v>1166</v>
      </c>
      <c r="I33" s="39">
        <v>9026208000</v>
      </c>
      <c r="J33" s="39"/>
      <c r="K33" s="39"/>
    </row>
    <row r="34" spans="1:11" ht="30" x14ac:dyDescent="0.25">
      <c r="A34" s="39">
        <v>22</v>
      </c>
      <c r="B34" s="50" t="s">
        <v>522</v>
      </c>
      <c r="C34" s="33" t="s">
        <v>126</v>
      </c>
      <c r="D34" s="33">
        <v>2</v>
      </c>
      <c r="E34" s="14" t="s">
        <v>32</v>
      </c>
      <c r="F34" s="33">
        <v>225.45</v>
      </c>
      <c r="G34" s="148">
        <f t="shared" si="0"/>
        <v>450.9</v>
      </c>
      <c r="H34" s="39" t="s">
        <v>1166</v>
      </c>
      <c r="I34" s="39">
        <v>8534001900</v>
      </c>
      <c r="J34" s="39"/>
      <c r="K34" s="39"/>
    </row>
    <row r="35" spans="1:11" ht="30" x14ac:dyDescent="0.25">
      <c r="A35" s="39">
        <v>23</v>
      </c>
      <c r="B35" s="50" t="s">
        <v>523</v>
      </c>
      <c r="C35" s="33" t="s">
        <v>126</v>
      </c>
      <c r="D35" s="33">
        <v>20</v>
      </c>
      <c r="E35" s="14" t="s">
        <v>32</v>
      </c>
      <c r="F35" s="33">
        <v>0.05</v>
      </c>
      <c r="G35" s="148">
        <f t="shared" si="0"/>
        <v>1</v>
      </c>
      <c r="H35" s="39" t="s">
        <v>1166</v>
      </c>
      <c r="I35" s="39">
        <v>8537109100</v>
      </c>
      <c r="J35" s="39"/>
      <c r="K35" s="39"/>
    </row>
    <row r="36" spans="1:11" ht="30" x14ac:dyDescent="0.25">
      <c r="A36" s="39">
        <v>24</v>
      </c>
      <c r="B36" s="50" t="s">
        <v>524</v>
      </c>
      <c r="C36" s="33" t="s">
        <v>126</v>
      </c>
      <c r="D36" s="33">
        <v>2</v>
      </c>
      <c r="E36" s="14" t="s">
        <v>32</v>
      </c>
      <c r="F36" s="33">
        <v>418.5</v>
      </c>
      <c r="G36" s="148">
        <f t="shared" si="0"/>
        <v>837</v>
      </c>
      <c r="H36" s="39" t="s">
        <v>1166</v>
      </c>
      <c r="I36" s="39">
        <v>8534001900</v>
      </c>
      <c r="J36" s="39"/>
      <c r="K36" s="39"/>
    </row>
    <row r="37" spans="1:11" ht="30" x14ac:dyDescent="0.25">
      <c r="A37" s="39">
        <v>25</v>
      </c>
      <c r="B37" s="50" t="s">
        <v>525</v>
      </c>
      <c r="C37" s="33" t="s">
        <v>126</v>
      </c>
      <c r="D37" s="33">
        <v>20</v>
      </c>
      <c r="E37" s="14" t="s">
        <v>32</v>
      </c>
      <c r="F37" s="33">
        <v>170.78</v>
      </c>
      <c r="G37" s="148">
        <f t="shared" si="0"/>
        <v>3415.6</v>
      </c>
      <c r="H37" s="39" t="s">
        <v>1166</v>
      </c>
      <c r="I37" s="39">
        <v>8536419000</v>
      </c>
      <c r="J37" s="39"/>
      <c r="K37" s="39"/>
    </row>
    <row r="38" spans="1:11" x14ac:dyDescent="0.25">
      <c r="A38" s="39">
        <v>26</v>
      </c>
      <c r="B38" s="50" t="s">
        <v>526</v>
      </c>
      <c r="C38" s="33" t="s">
        <v>126</v>
      </c>
      <c r="D38" s="33">
        <v>4</v>
      </c>
      <c r="E38" s="14" t="s">
        <v>32</v>
      </c>
      <c r="F38" s="33">
        <v>184.95</v>
      </c>
      <c r="G38" s="148">
        <f t="shared" si="0"/>
        <v>739.8</v>
      </c>
      <c r="H38" s="39" t="s">
        <v>1166</v>
      </c>
      <c r="I38" s="39">
        <v>9030339100</v>
      </c>
      <c r="J38" s="39"/>
      <c r="K38" s="39"/>
    </row>
    <row r="39" spans="1:11" x14ac:dyDescent="0.25">
      <c r="A39" s="39">
        <v>27</v>
      </c>
      <c r="B39" s="50" t="s">
        <v>527</v>
      </c>
      <c r="C39" s="33" t="s">
        <v>126</v>
      </c>
      <c r="D39" s="33">
        <v>2</v>
      </c>
      <c r="E39" s="14" t="s">
        <v>32</v>
      </c>
      <c r="F39" s="33">
        <v>427.95</v>
      </c>
      <c r="G39" s="148">
        <f t="shared" si="0"/>
        <v>855.9</v>
      </c>
      <c r="H39" s="39" t="s">
        <v>1166</v>
      </c>
      <c r="I39" s="39">
        <v>8534001900</v>
      </c>
      <c r="J39" s="39"/>
      <c r="K39" s="39"/>
    </row>
    <row r="40" spans="1:11" x14ac:dyDescent="0.25">
      <c r="A40" s="39">
        <v>28</v>
      </c>
      <c r="B40" s="52" t="s">
        <v>528</v>
      </c>
      <c r="C40" s="33" t="s">
        <v>126</v>
      </c>
      <c r="D40" s="33">
        <v>2</v>
      </c>
      <c r="E40" s="14" t="s">
        <v>32</v>
      </c>
      <c r="F40" s="33">
        <v>2580</v>
      </c>
      <c r="G40" s="148">
        <f t="shared" si="0"/>
        <v>5160</v>
      </c>
      <c r="H40" s="39" t="s">
        <v>1166</v>
      </c>
      <c r="I40" s="39">
        <v>8534001900</v>
      </c>
      <c r="J40" s="39"/>
      <c r="K40" s="39"/>
    </row>
    <row r="41" spans="1:11" x14ac:dyDescent="0.25">
      <c r="A41" s="39">
        <v>29</v>
      </c>
      <c r="B41" s="50" t="s">
        <v>529</v>
      </c>
      <c r="C41" s="33" t="s">
        <v>126</v>
      </c>
      <c r="D41" s="33">
        <v>2</v>
      </c>
      <c r="E41" s="14" t="s">
        <v>32</v>
      </c>
      <c r="F41" s="33">
        <v>1887.15</v>
      </c>
      <c r="G41" s="148">
        <f t="shared" si="0"/>
        <v>3774.3</v>
      </c>
      <c r="H41" s="39" t="s">
        <v>1166</v>
      </c>
      <c r="I41" s="39">
        <v>8534001900</v>
      </c>
      <c r="J41" s="39"/>
      <c r="K41" s="39"/>
    </row>
    <row r="42" spans="1:11" x14ac:dyDescent="0.25">
      <c r="A42" s="39">
        <v>30</v>
      </c>
      <c r="B42" s="50" t="s">
        <v>530</v>
      </c>
      <c r="C42" s="33" t="s">
        <v>126</v>
      </c>
      <c r="D42" s="33">
        <v>2</v>
      </c>
      <c r="E42" s="14" t="s">
        <v>32</v>
      </c>
      <c r="F42" s="33">
        <v>1375.65</v>
      </c>
      <c r="G42" s="148">
        <f t="shared" si="0"/>
        <v>2751.3</v>
      </c>
      <c r="H42" s="39" t="s">
        <v>1166</v>
      </c>
      <c r="I42" s="39">
        <v>8534001900</v>
      </c>
      <c r="J42" s="39"/>
      <c r="K42" s="39"/>
    </row>
    <row r="43" spans="1:11" x14ac:dyDescent="0.25">
      <c r="A43" s="39">
        <v>31</v>
      </c>
      <c r="B43" s="50" t="s">
        <v>531</v>
      </c>
      <c r="C43" s="33" t="s">
        <v>126</v>
      </c>
      <c r="D43" s="33">
        <v>2</v>
      </c>
      <c r="E43" s="14" t="s">
        <v>32</v>
      </c>
      <c r="F43" s="33">
        <v>2346.3000000000002</v>
      </c>
      <c r="G43" s="148">
        <f t="shared" si="0"/>
        <v>4692.6000000000004</v>
      </c>
      <c r="H43" s="39" t="s">
        <v>1166</v>
      </c>
      <c r="I43" s="39">
        <v>8534001900</v>
      </c>
      <c r="J43" s="39"/>
      <c r="K43" s="39"/>
    </row>
    <row r="44" spans="1:11" x14ac:dyDescent="0.25">
      <c r="A44" s="39">
        <v>32</v>
      </c>
      <c r="B44" s="50" t="s">
        <v>532</v>
      </c>
      <c r="C44" s="33" t="s">
        <v>126</v>
      </c>
      <c r="D44" s="33">
        <v>2</v>
      </c>
      <c r="E44" s="14" t="s">
        <v>32</v>
      </c>
      <c r="F44" s="33">
        <v>1945.35</v>
      </c>
      <c r="G44" s="148">
        <f t="shared" si="0"/>
        <v>3890.7</v>
      </c>
      <c r="H44" s="39" t="s">
        <v>1166</v>
      </c>
      <c r="I44" s="39">
        <v>8534001900</v>
      </c>
      <c r="J44" s="39"/>
      <c r="K44" s="39"/>
    </row>
    <row r="45" spans="1:11" x14ac:dyDescent="0.25">
      <c r="A45" s="39">
        <v>33</v>
      </c>
      <c r="B45" s="50" t="s">
        <v>533</v>
      </c>
      <c r="C45" s="33" t="s">
        <v>126</v>
      </c>
      <c r="D45" s="33">
        <v>2</v>
      </c>
      <c r="E45" s="14" t="s">
        <v>32</v>
      </c>
      <c r="F45" s="33">
        <v>1773.9</v>
      </c>
      <c r="G45" s="148">
        <f t="shared" si="0"/>
        <v>3547.8</v>
      </c>
      <c r="H45" s="39" t="s">
        <v>1166</v>
      </c>
      <c r="I45" s="39">
        <v>8534001900</v>
      </c>
      <c r="J45" s="39"/>
      <c r="K45" s="39"/>
    </row>
    <row r="46" spans="1:11" x14ac:dyDescent="0.25">
      <c r="A46" s="39">
        <v>34</v>
      </c>
      <c r="B46" s="50" t="s">
        <v>534</v>
      </c>
      <c r="C46" s="33" t="s">
        <v>126</v>
      </c>
      <c r="D46" s="33">
        <v>2</v>
      </c>
      <c r="E46" s="14" t="s">
        <v>32</v>
      </c>
      <c r="F46" s="33">
        <v>2155.9499999999998</v>
      </c>
      <c r="G46" s="148">
        <f t="shared" si="0"/>
        <v>4311.8999999999996</v>
      </c>
      <c r="H46" s="39" t="s">
        <v>1166</v>
      </c>
      <c r="I46" s="39">
        <v>8534001900</v>
      </c>
      <c r="J46" s="39"/>
      <c r="K46" s="39"/>
    </row>
    <row r="47" spans="1:11" x14ac:dyDescent="0.25">
      <c r="A47" s="39">
        <v>35</v>
      </c>
      <c r="B47" s="50" t="s">
        <v>535</v>
      </c>
      <c r="C47" s="33" t="s">
        <v>126</v>
      </c>
      <c r="D47" s="33">
        <v>2</v>
      </c>
      <c r="E47" s="14" t="s">
        <v>32</v>
      </c>
      <c r="F47" s="33">
        <v>2323.35</v>
      </c>
      <c r="G47" s="148">
        <f t="shared" si="0"/>
        <v>4646.7</v>
      </c>
      <c r="H47" s="39" t="s">
        <v>1166</v>
      </c>
      <c r="I47" s="39">
        <v>8534001900</v>
      </c>
      <c r="J47" s="39"/>
      <c r="K47" s="39"/>
    </row>
    <row r="48" spans="1:11" x14ac:dyDescent="0.25">
      <c r="A48" s="39">
        <v>36</v>
      </c>
      <c r="B48" s="50" t="s">
        <v>536</v>
      </c>
      <c r="C48" s="33" t="s">
        <v>126</v>
      </c>
      <c r="D48" s="33">
        <v>2</v>
      </c>
      <c r="E48" s="14" t="s">
        <v>32</v>
      </c>
      <c r="F48" s="33">
        <v>1945.35</v>
      </c>
      <c r="G48" s="148">
        <f t="shared" si="0"/>
        <v>3890.7</v>
      </c>
      <c r="H48" s="39" t="s">
        <v>1166</v>
      </c>
      <c r="I48" s="39">
        <v>8534001900</v>
      </c>
      <c r="J48" s="39"/>
      <c r="K48" s="39"/>
    </row>
    <row r="49" spans="1:11" x14ac:dyDescent="0.25">
      <c r="A49" s="39">
        <v>37</v>
      </c>
      <c r="B49" s="50" t="s">
        <v>537</v>
      </c>
      <c r="C49" s="33" t="s">
        <v>126</v>
      </c>
      <c r="D49" s="33">
        <v>2</v>
      </c>
      <c r="E49" s="14" t="s">
        <v>32</v>
      </c>
      <c r="F49" s="33">
        <v>1102.95</v>
      </c>
      <c r="G49" s="148">
        <f t="shared" si="0"/>
        <v>2205.9</v>
      </c>
      <c r="H49" s="39" t="s">
        <v>1166</v>
      </c>
      <c r="I49" s="39">
        <v>8534001900</v>
      </c>
      <c r="J49" s="39"/>
      <c r="K49" s="39"/>
    </row>
    <row r="50" spans="1:11" x14ac:dyDescent="0.25">
      <c r="A50" s="39">
        <v>38</v>
      </c>
      <c r="B50" s="32" t="s">
        <v>538</v>
      </c>
      <c r="C50" s="33" t="s">
        <v>126</v>
      </c>
      <c r="D50" s="33">
        <v>2</v>
      </c>
      <c r="E50" s="14" t="s">
        <v>32</v>
      </c>
      <c r="F50" s="33">
        <v>2079</v>
      </c>
      <c r="G50" s="148">
        <f t="shared" si="0"/>
        <v>4158</v>
      </c>
      <c r="H50" s="39" t="s">
        <v>1166</v>
      </c>
      <c r="I50" s="39">
        <v>8534001900</v>
      </c>
      <c r="J50" s="39"/>
      <c r="K50" s="39"/>
    </row>
    <row r="51" spans="1:11" x14ac:dyDescent="0.25">
      <c r="A51" s="39">
        <v>39</v>
      </c>
      <c r="B51" s="32" t="s">
        <v>539</v>
      </c>
      <c r="C51" s="33" t="s">
        <v>126</v>
      </c>
      <c r="D51" s="33">
        <v>2</v>
      </c>
      <c r="E51" s="14" t="s">
        <v>32</v>
      </c>
      <c r="F51" s="33">
        <v>1776</v>
      </c>
      <c r="G51" s="148">
        <f t="shared" si="0"/>
        <v>3552</v>
      </c>
      <c r="H51" s="39" t="s">
        <v>1166</v>
      </c>
      <c r="I51" s="39">
        <v>8534001900</v>
      </c>
      <c r="J51" s="39"/>
      <c r="K51" s="39"/>
    </row>
    <row r="52" spans="1:11" x14ac:dyDescent="0.25">
      <c r="A52" s="39">
        <v>40</v>
      </c>
      <c r="B52" s="32" t="s">
        <v>540</v>
      </c>
      <c r="C52" s="33" t="s">
        <v>126</v>
      </c>
      <c r="D52" s="33">
        <v>2</v>
      </c>
      <c r="E52" s="14" t="s">
        <v>32</v>
      </c>
      <c r="F52" s="33">
        <v>1776</v>
      </c>
      <c r="G52" s="148">
        <f t="shared" si="0"/>
        <v>3552</v>
      </c>
      <c r="H52" s="39" t="s">
        <v>1166</v>
      </c>
      <c r="I52" s="39">
        <v>8534001900</v>
      </c>
      <c r="J52" s="39"/>
      <c r="K52" s="39"/>
    </row>
    <row r="53" spans="1:11" x14ac:dyDescent="0.25">
      <c r="A53" s="39">
        <v>41</v>
      </c>
      <c r="B53" s="32" t="s">
        <v>541</v>
      </c>
      <c r="C53" s="33" t="s">
        <v>126</v>
      </c>
      <c r="D53" s="33">
        <v>2</v>
      </c>
      <c r="E53" s="14" t="s">
        <v>32</v>
      </c>
      <c r="F53" s="33">
        <v>1887.3</v>
      </c>
      <c r="G53" s="148">
        <f t="shared" si="0"/>
        <v>3774.6</v>
      </c>
      <c r="H53" s="39" t="s">
        <v>1166</v>
      </c>
      <c r="I53" s="39">
        <v>8534001900</v>
      </c>
      <c r="J53" s="39"/>
      <c r="K53" s="39"/>
    </row>
    <row r="54" spans="1:11" x14ac:dyDescent="0.25">
      <c r="A54" s="39">
        <v>42</v>
      </c>
      <c r="B54" s="50" t="s">
        <v>542</v>
      </c>
      <c r="C54" s="33" t="s">
        <v>126</v>
      </c>
      <c r="D54" s="33">
        <v>2</v>
      </c>
      <c r="E54" s="14" t="s">
        <v>32</v>
      </c>
      <c r="F54" s="33">
        <v>38.75</v>
      </c>
      <c r="G54" s="148">
        <f t="shared" si="0"/>
        <v>77.5</v>
      </c>
      <c r="H54" s="39" t="s">
        <v>1166</v>
      </c>
      <c r="I54" s="39">
        <v>8534001900</v>
      </c>
      <c r="J54" s="39"/>
      <c r="K54" s="39"/>
    </row>
    <row r="55" spans="1:11" ht="30" x14ac:dyDescent="0.25">
      <c r="A55" s="39">
        <v>43</v>
      </c>
      <c r="B55" s="50" t="s">
        <v>543</v>
      </c>
      <c r="C55" s="33" t="s">
        <v>126</v>
      </c>
      <c r="D55" s="33">
        <v>8</v>
      </c>
      <c r="E55" s="14" t="s">
        <v>32</v>
      </c>
      <c r="F55" s="33">
        <v>576.45000000000005</v>
      </c>
      <c r="G55" s="148">
        <f t="shared" si="0"/>
        <v>4611.6000000000004</v>
      </c>
      <c r="H55" s="39" t="s">
        <v>1166</v>
      </c>
      <c r="I55" s="39">
        <v>84141025000</v>
      </c>
      <c r="J55" s="39"/>
      <c r="K55" s="39"/>
    </row>
    <row r="56" spans="1:11" ht="30" x14ac:dyDescent="0.25">
      <c r="A56" s="39">
        <v>44</v>
      </c>
      <c r="B56" s="50" t="s">
        <v>544</v>
      </c>
      <c r="C56" s="33" t="s">
        <v>126</v>
      </c>
      <c r="D56" s="33">
        <v>4</v>
      </c>
      <c r="E56" s="14" t="s">
        <v>32</v>
      </c>
      <c r="F56" s="33">
        <v>576.45000000000005</v>
      </c>
      <c r="G56" s="148">
        <f t="shared" si="0"/>
        <v>2305.8000000000002</v>
      </c>
      <c r="H56" s="39" t="s">
        <v>1166</v>
      </c>
      <c r="I56" s="39">
        <v>9026204000</v>
      </c>
      <c r="J56" s="39"/>
      <c r="K56" s="39"/>
    </row>
    <row r="57" spans="1:11" ht="30" x14ac:dyDescent="0.25">
      <c r="A57" s="39">
        <v>45</v>
      </c>
      <c r="B57" s="32" t="s">
        <v>545</v>
      </c>
      <c r="C57" s="33" t="s">
        <v>126</v>
      </c>
      <c r="D57" s="33">
        <v>10</v>
      </c>
      <c r="E57" s="14" t="s">
        <v>32</v>
      </c>
      <c r="F57" s="33">
        <v>204</v>
      </c>
      <c r="G57" s="148">
        <f t="shared" si="0"/>
        <v>2040</v>
      </c>
      <c r="H57" s="39" t="s">
        <v>1166</v>
      </c>
      <c r="I57" s="39">
        <v>8536490000</v>
      </c>
      <c r="J57" s="39"/>
      <c r="K57" s="39"/>
    </row>
    <row r="58" spans="1:11" x14ac:dyDescent="0.25">
      <c r="A58" s="39">
        <v>46</v>
      </c>
      <c r="B58" s="149" t="s">
        <v>546</v>
      </c>
      <c r="C58" s="33" t="s">
        <v>126</v>
      </c>
      <c r="D58" s="150">
        <v>2</v>
      </c>
      <c r="E58" s="14" t="s">
        <v>32</v>
      </c>
      <c r="F58" s="151">
        <v>10</v>
      </c>
      <c r="G58" s="148">
        <f t="shared" si="0"/>
        <v>20</v>
      </c>
      <c r="H58" s="39" t="s">
        <v>1166</v>
      </c>
      <c r="I58" s="39">
        <v>8412218008</v>
      </c>
      <c r="J58" s="39"/>
      <c r="K58" s="39"/>
    </row>
    <row r="59" spans="1:11" x14ac:dyDescent="0.25">
      <c r="A59" s="39">
        <v>47</v>
      </c>
      <c r="B59" s="149" t="s">
        <v>547</v>
      </c>
      <c r="C59" s="33" t="s">
        <v>126</v>
      </c>
      <c r="D59" s="150">
        <v>2</v>
      </c>
      <c r="E59" s="14" t="s">
        <v>32</v>
      </c>
      <c r="F59" s="151">
        <v>15</v>
      </c>
      <c r="G59" s="148">
        <f t="shared" si="0"/>
        <v>30</v>
      </c>
      <c r="H59" s="39" t="s">
        <v>1166</v>
      </c>
      <c r="I59" s="39">
        <v>8412218008</v>
      </c>
      <c r="J59" s="39"/>
      <c r="K59" s="39"/>
    </row>
    <row r="60" spans="1:11" x14ac:dyDescent="0.25">
      <c r="A60" s="39">
        <v>48</v>
      </c>
      <c r="B60" s="149" t="s">
        <v>548</v>
      </c>
      <c r="C60" s="33" t="s">
        <v>126</v>
      </c>
      <c r="D60" s="150">
        <v>2</v>
      </c>
      <c r="E60" s="14" t="s">
        <v>32</v>
      </c>
      <c r="F60" s="151">
        <v>45</v>
      </c>
      <c r="G60" s="148">
        <f t="shared" si="0"/>
        <v>90</v>
      </c>
      <c r="H60" s="39" t="s">
        <v>1166</v>
      </c>
      <c r="I60" s="39">
        <v>8412218008</v>
      </c>
      <c r="J60" s="39"/>
      <c r="K60" s="39"/>
    </row>
    <row r="61" spans="1:11" ht="30" x14ac:dyDescent="0.25">
      <c r="A61" s="39">
        <v>49</v>
      </c>
      <c r="B61" s="149" t="s">
        <v>549</v>
      </c>
      <c r="C61" s="33" t="s">
        <v>126</v>
      </c>
      <c r="D61" s="150">
        <v>1</v>
      </c>
      <c r="E61" s="14" t="s">
        <v>32</v>
      </c>
      <c r="F61" s="151">
        <v>255</v>
      </c>
      <c r="G61" s="148">
        <f t="shared" si="0"/>
        <v>255</v>
      </c>
      <c r="H61" s="39" t="s">
        <v>1166</v>
      </c>
      <c r="I61" s="39">
        <v>8483608000</v>
      </c>
      <c r="J61" s="39"/>
      <c r="K61" s="39"/>
    </row>
    <row r="62" spans="1:11" ht="30" x14ac:dyDescent="0.25">
      <c r="A62" s="39">
        <v>50</v>
      </c>
      <c r="B62" s="149" t="s">
        <v>550</v>
      </c>
      <c r="C62" s="33" t="s">
        <v>126</v>
      </c>
      <c r="D62" s="150">
        <v>2</v>
      </c>
      <c r="E62" s="14" t="s">
        <v>32</v>
      </c>
      <c r="F62" s="151">
        <v>50</v>
      </c>
      <c r="G62" s="148">
        <f t="shared" si="0"/>
        <v>100</v>
      </c>
      <c r="H62" s="39" t="s">
        <v>1166</v>
      </c>
      <c r="I62" s="39">
        <v>8536201008</v>
      </c>
      <c r="J62" s="39"/>
      <c r="K62" s="39"/>
    </row>
    <row r="63" spans="1:11" x14ac:dyDescent="0.25">
      <c r="A63" s="39">
        <v>51</v>
      </c>
      <c r="B63" s="149" t="s">
        <v>551</v>
      </c>
      <c r="C63" s="33" t="s">
        <v>126</v>
      </c>
      <c r="D63" s="150">
        <v>1</v>
      </c>
      <c r="E63" s="14" t="s">
        <v>32</v>
      </c>
      <c r="F63" s="151">
        <v>35</v>
      </c>
      <c r="G63" s="148">
        <f t="shared" si="0"/>
        <v>35</v>
      </c>
      <c r="H63" s="39" t="s">
        <v>1166</v>
      </c>
      <c r="I63" s="39">
        <v>8431498000</v>
      </c>
      <c r="J63" s="39"/>
      <c r="K63" s="39"/>
    </row>
    <row r="64" spans="1:11" ht="30" x14ac:dyDescent="0.25">
      <c r="A64" s="39">
        <v>52</v>
      </c>
      <c r="B64" s="149" t="s">
        <v>552</v>
      </c>
      <c r="C64" s="33" t="s">
        <v>126</v>
      </c>
      <c r="D64" s="150">
        <v>1</v>
      </c>
      <c r="E64" s="14" t="s">
        <v>32</v>
      </c>
      <c r="F64" s="151">
        <v>780</v>
      </c>
      <c r="G64" s="148">
        <f t="shared" si="0"/>
        <v>780</v>
      </c>
      <c r="H64" s="39" t="s">
        <v>1166</v>
      </c>
      <c r="I64" s="39">
        <v>9026202000</v>
      </c>
      <c r="J64" s="39"/>
      <c r="K64" s="39"/>
    </row>
    <row r="65" spans="1:11" ht="30" x14ac:dyDescent="0.25">
      <c r="A65" s="39">
        <v>53</v>
      </c>
      <c r="B65" s="149" t="s">
        <v>553</v>
      </c>
      <c r="C65" s="33" t="s">
        <v>126</v>
      </c>
      <c r="D65" s="150">
        <v>1</v>
      </c>
      <c r="E65" s="14" t="s">
        <v>32</v>
      </c>
      <c r="F65" s="151">
        <v>20</v>
      </c>
      <c r="G65" s="148">
        <f t="shared" si="0"/>
        <v>20</v>
      </c>
      <c r="H65" s="39" t="s">
        <v>1166</v>
      </c>
      <c r="I65" s="39">
        <v>4016930001</v>
      </c>
      <c r="J65" s="39"/>
      <c r="K65" s="39"/>
    </row>
    <row r="66" spans="1:11" ht="30" x14ac:dyDescent="0.25">
      <c r="A66" s="39">
        <v>54</v>
      </c>
      <c r="B66" s="149" t="s">
        <v>554</v>
      </c>
      <c r="C66" s="33" t="s">
        <v>126</v>
      </c>
      <c r="D66" s="150">
        <v>1</v>
      </c>
      <c r="E66" s="14" t="s">
        <v>32</v>
      </c>
      <c r="F66" s="151">
        <v>15</v>
      </c>
      <c r="G66" s="148">
        <f t="shared" si="0"/>
        <v>15</v>
      </c>
      <c r="H66" s="39" t="s">
        <v>1166</v>
      </c>
      <c r="I66" s="39">
        <v>4016930001</v>
      </c>
      <c r="J66" s="39"/>
      <c r="K66" s="39"/>
    </row>
    <row r="67" spans="1:11" ht="30" x14ac:dyDescent="0.25">
      <c r="A67" s="39">
        <v>55</v>
      </c>
      <c r="B67" s="149" t="s">
        <v>555</v>
      </c>
      <c r="C67" s="33" t="s">
        <v>126</v>
      </c>
      <c r="D67" s="150">
        <v>1</v>
      </c>
      <c r="E67" s="14" t="s">
        <v>32</v>
      </c>
      <c r="F67" s="151">
        <v>185</v>
      </c>
      <c r="G67" s="148">
        <f t="shared" si="0"/>
        <v>185</v>
      </c>
      <c r="H67" s="39" t="s">
        <v>1166</v>
      </c>
      <c r="I67" s="39">
        <v>8431498009</v>
      </c>
      <c r="J67" s="39"/>
      <c r="K67" s="39"/>
    </row>
    <row r="68" spans="1:11" ht="30" x14ac:dyDescent="0.25">
      <c r="A68" s="39">
        <v>56</v>
      </c>
      <c r="B68" s="149" t="s">
        <v>556</v>
      </c>
      <c r="C68" s="33" t="s">
        <v>126</v>
      </c>
      <c r="D68" s="150">
        <v>1</v>
      </c>
      <c r="E68" s="14" t="s">
        <v>32</v>
      </c>
      <c r="F68" s="151">
        <v>95</v>
      </c>
      <c r="G68" s="148">
        <f t="shared" si="0"/>
        <v>95</v>
      </c>
      <c r="H68" s="39" t="s">
        <v>1166</v>
      </c>
      <c r="I68" s="39">
        <v>8431498009</v>
      </c>
      <c r="J68" s="39"/>
      <c r="K68" s="39"/>
    </row>
    <row r="69" spans="1:11" x14ac:dyDescent="0.25">
      <c r="A69" s="39">
        <v>57</v>
      </c>
      <c r="B69" s="149" t="s">
        <v>557</v>
      </c>
      <c r="C69" s="33" t="s">
        <v>126</v>
      </c>
      <c r="D69" s="150">
        <v>1</v>
      </c>
      <c r="E69" s="14" t="s">
        <v>32</v>
      </c>
      <c r="F69" s="151">
        <v>20</v>
      </c>
      <c r="G69" s="148">
        <f t="shared" si="0"/>
        <v>20</v>
      </c>
      <c r="H69" s="39" t="s">
        <v>1166</v>
      </c>
      <c r="I69" s="39">
        <v>4016930005</v>
      </c>
      <c r="J69" s="39"/>
      <c r="K69" s="39"/>
    </row>
    <row r="70" spans="1:11" x14ac:dyDescent="0.25">
      <c r="A70" s="39">
        <v>58</v>
      </c>
      <c r="B70" s="149" t="s">
        <v>558</v>
      </c>
      <c r="C70" s="33" t="s">
        <v>126</v>
      </c>
      <c r="D70" s="150">
        <v>2</v>
      </c>
      <c r="E70" s="14" t="s">
        <v>32</v>
      </c>
      <c r="F70" s="151">
        <v>30</v>
      </c>
      <c r="G70" s="148">
        <f t="shared" si="0"/>
        <v>60</v>
      </c>
      <c r="H70" s="39" t="s">
        <v>1166</v>
      </c>
      <c r="I70" s="39">
        <v>4016930005</v>
      </c>
      <c r="J70" s="39"/>
      <c r="K70" s="39"/>
    </row>
    <row r="71" spans="1:11" x14ac:dyDescent="0.25">
      <c r="A71" s="39">
        <v>59</v>
      </c>
      <c r="B71" s="149" t="s">
        <v>559</v>
      </c>
      <c r="C71" s="33" t="s">
        <v>126</v>
      </c>
      <c r="D71" s="150">
        <v>1</v>
      </c>
      <c r="E71" s="14" t="s">
        <v>32</v>
      </c>
      <c r="F71" s="151">
        <v>150</v>
      </c>
      <c r="G71" s="148">
        <f t="shared" si="0"/>
        <v>150</v>
      </c>
      <c r="H71" s="39" t="s">
        <v>1166</v>
      </c>
      <c r="I71" s="39">
        <v>7318290009</v>
      </c>
      <c r="J71" s="39"/>
      <c r="K71" s="39"/>
    </row>
    <row r="72" spans="1:11" x14ac:dyDescent="0.25">
      <c r="A72" s="39">
        <v>60</v>
      </c>
      <c r="B72" s="149" t="s">
        <v>560</v>
      </c>
      <c r="C72" s="33" t="s">
        <v>126</v>
      </c>
      <c r="D72" s="150">
        <v>2</v>
      </c>
      <c r="E72" s="14" t="s">
        <v>32</v>
      </c>
      <c r="F72" s="151">
        <v>75</v>
      </c>
      <c r="G72" s="148">
        <f t="shared" si="0"/>
        <v>150</v>
      </c>
      <c r="H72" s="39" t="s">
        <v>1166</v>
      </c>
      <c r="I72" s="39">
        <v>7320202009</v>
      </c>
      <c r="J72" s="39"/>
      <c r="K72" s="39"/>
    </row>
    <row r="73" spans="1:11" x14ac:dyDescent="0.25">
      <c r="A73" s="39">
        <v>61</v>
      </c>
      <c r="B73" s="149" t="s">
        <v>561</v>
      </c>
      <c r="C73" s="33" t="s">
        <v>126</v>
      </c>
      <c r="D73" s="150">
        <v>1</v>
      </c>
      <c r="E73" s="14" t="s">
        <v>32</v>
      </c>
      <c r="F73" s="151">
        <v>90</v>
      </c>
      <c r="G73" s="148">
        <f t="shared" si="0"/>
        <v>90</v>
      </c>
      <c r="H73" s="39" t="s">
        <v>1166</v>
      </c>
      <c r="I73" s="39">
        <v>7320202009</v>
      </c>
      <c r="J73" s="39"/>
      <c r="K73" s="39"/>
    </row>
    <row r="74" spans="1:11" x14ac:dyDescent="0.25">
      <c r="A74" s="39">
        <v>62</v>
      </c>
      <c r="B74" s="149" t="s">
        <v>562</v>
      </c>
      <c r="C74" s="33" t="s">
        <v>126</v>
      </c>
      <c r="D74" s="150">
        <v>1</v>
      </c>
      <c r="E74" s="14" t="s">
        <v>32</v>
      </c>
      <c r="F74" s="151">
        <v>4150</v>
      </c>
      <c r="G74" s="148">
        <f t="shared" si="0"/>
        <v>4150</v>
      </c>
      <c r="H74" s="39" t="s">
        <v>1166</v>
      </c>
      <c r="I74" s="39">
        <v>8537109100</v>
      </c>
      <c r="J74" s="39"/>
      <c r="K74" s="39"/>
    </row>
    <row r="75" spans="1:11" ht="30" x14ac:dyDescent="0.25">
      <c r="A75" s="39">
        <v>64</v>
      </c>
      <c r="B75" s="149" t="s">
        <v>563</v>
      </c>
      <c r="C75" s="33" t="s">
        <v>126</v>
      </c>
      <c r="D75" s="150">
        <v>5</v>
      </c>
      <c r="E75" s="14" t="s">
        <v>32</v>
      </c>
      <c r="F75" s="151">
        <v>215</v>
      </c>
      <c r="G75" s="148">
        <f t="shared" si="0"/>
        <v>1075</v>
      </c>
      <c r="H75" s="39" t="s">
        <v>1166</v>
      </c>
      <c r="I75" s="39">
        <v>8421990008</v>
      </c>
      <c r="J75" s="39"/>
      <c r="K75" s="39"/>
    </row>
    <row r="76" spans="1:11" x14ac:dyDescent="0.25">
      <c r="A76" s="39">
        <v>65</v>
      </c>
      <c r="B76" s="149" t="s">
        <v>564</v>
      </c>
      <c r="C76" s="33" t="s">
        <v>126</v>
      </c>
      <c r="D76" s="150">
        <v>1</v>
      </c>
      <c r="E76" s="14" t="s">
        <v>32</v>
      </c>
      <c r="F76" s="151">
        <v>2</v>
      </c>
      <c r="G76" s="148">
        <f t="shared" si="0"/>
        <v>2</v>
      </c>
      <c r="H76" s="39" t="s">
        <v>1166</v>
      </c>
      <c r="I76" s="39">
        <v>8541100009</v>
      </c>
      <c r="J76" s="39"/>
      <c r="K76" s="39"/>
    </row>
    <row r="77" spans="1:11" ht="30" x14ac:dyDescent="0.25">
      <c r="A77" s="39">
        <v>66</v>
      </c>
      <c r="B77" s="149" t="s">
        <v>565</v>
      </c>
      <c r="C77" s="33" t="s">
        <v>126</v>
      </c>
      <c r="D77" s="150">
        <v>1</v>
      </c>
      <c r="E77" s="14" t="s">
        <v>32</v>
      </c>
      <c r="F77" s="151">
        <v>10</v>
      </c>
      <c r="G77" s="148">
        <f t="shared" si="0"/>
        <v>10</v>
      </c>
      <c r="H77" s="39" t="s">
        <v>1166</v>
      </c>
      <c r="I77" s="39">
        <v>8531809500</v>
      </c>
      <c r="J77" s="39"/>
      <c r="K77" s="39"/>
    </row>
    <row r="78" spans="1:11" ht="30" x14ac:dyDescent="0.25">
      <c r="A78" s="39">
        <v>67</v>
      </c>
      <c r="B78" s="149" t="s">
        <v>566</v>
      </c>
      <c r="C78" s="33" t="s">
        <v>126</v>
      </c>
      <c r="D78" s="150">
        <v>1</v>
      </c>
      <c r="E78" s="14" t="s">
        <v>32</v>
      </c>
      <c r="F78" s="151">
        <v>10</v>
      </c>
      <c r="G78" s="148">
        <f t="shared" si="0"/>
        <v>10</v>
      </c>
      <c r="H78" s="39" t="s">
        <v>1166</v>
      </c>
      <c r="I78" s="39">
        <v>8531809500</v>
      </c>
      <c r="J78" s="39"/>
      <c r="K78" s="39"/>
    </row>
    <row r="79" spans="1:11" ht="30" x14ac:dyDescent="0.25">
      <c r="A79" s="39">
        <v>68</v>
      </c>
      <c r="B79" s="149" t="s">
        <v>567</v>
      </c>
      <c r="C79" s="33" t="s">
        <v>126</v>
      </c>
      <c r="D79" s="150">
        <v>1</v>
      </c>
      <c r="E79" s="14" t="s">
        <v>32</v>
      </c>
      <c r="F79" s="151">
        <v>10</v>
      </c>
      <c r="G79" s="148">
        <f t="shared" ref="G79:G90" si="1">F79*D79</f>
        <v>10</v>
      </c>
      <c r="H79" s="39" t="s">
        <v>1166</v>
      </c>
      <c r="I79" s="39">
        <v>8531809500</v>
      </c>
      <c r="J79" s="39"/>
      <c r="K79" s="39"/>
    </row>
    <row r="80" spans="1:11" x14ac:dyDescent="0.25">
      <c r="A80" s="39">
        <v>69</v>
      </c>
      <c r="B80" s="149" t="s">
        <v>568</v>
      </c>
      <c r="C80" s="33" t="s">
        <v>126</v>
      </c>
      <c r="D80" s="150">
        <v>1</v>
      </c>
      <c r="E80" s="14" t="s">
        <v>32</v>
      </c>
      <c r="F80" s="151">
        <v>3750</v>
      </c>
      <c r="G80" s="148">
        <f t="shared" si="1"/>
        <v>3750</v>
      </c>
      <c r="H80" s="39" t="s">
        <v>1166</v>
      </c>
      <c r="I80" s="39">
        <v>9503007900</v>
      </c>
      <c r="J80" s="39"/>
      <c r="K80" s="39"/>
    </row>
    <row r="81" spans="1:11" x14ac:dyDescent="0.25">
      <c r="A81" s="39">
        <v>70</v>
      </c>
      <c r="B81" s="149" t="s">
        <v>569</v>
      </c>
      <c r="C81" s="33" t="s">
        <v>126</v>
      </c>
      <c r="D81" s="150">
        <v>3</v>
      </c>
      <c r="E81" s="14" t="s">
        <v>32</v>
      </c>
      <c r="F81" s="151">
        <v>2700</v>
      </c>
      <c r="G81" s="148">
        <f t="shared" si="1"/>
        <v>8100</v>
      </c>
      <c r="H81" s="39" t="s">
        <v>1166</v>
      </c>
      <c r="I81" s="39">
        <v>5911311900</v>
      </c>
      <c r="J81" s="39"/>
      <c r="K81" s="39"/>
    </row>
    <row r="82" spans="1:11" x14ac:dyDescent="0.25">
      <c r="A82" s="39">
        <v>71</v>
      </c>
      <c r="B82" s="149" t="s">
        <v>570</v>
      </c>
      <c r="C82" s="33" t="s">
        <v>126</v>
      </c>
      <c r="D82" s="150">
        <v>6</v>
      </c>
      <c r="E82" s="14" t="s">
        <v>32</v>
      </c>
      <c r="F82" s="151">
        <v>550</v>
      </c>
      <c r="G82" s="148">
        <f t="shared" si="1"/>
        <v>3300</v>
      </c>
      <c r="H82" s="39" t="s">
        <v>1166</v>
      </c>
      <c r="I82" s="39">
        <v>8414598000</v>
      </c>
      <c r="J82" s="39"/>
      <c r="K82" s="39"/>
    </row>
    <row r="83" spans="1:11" x14ac:dyDescent="0.25">
      <c r="A83" s="39">
        <v>72</v>
      </c>
      <c r="B83" s="149" t="s">
        <v>571</v>
      </c>
      <c r="C83" s="33" t="s">
        <v>126</v>
      </c>
      <c r="D83" s="150">
        <v>1</v>
      </c>
      <c r="E83" s="14" t="s">
        <v>32</v>
      </c>
      <c r="F83" s="151">
        <v>3790</v>
      </c>
      <c r="G83" s="148">
        <f t="shared" si="1"/>
        <v>3790</v>
      </c>
      <c r="H83" s="39" t="s">
        <v>1166</v>
      </c>
      <c r="I83" s="39">
        <v>8516808000</v>
      </c>
      <c r="J83" s="39"/>
      <c r="K83" s="39"/>
    </row>
    <row r="84" spans="1:11" x14ac:dyDescent="0.25">
      <c r="A84" s="39">
        <v>73</v>
      </c>
      <c r="B84" s="149" t="s">
        <v>572</v>
      </c>
      <c r="C84" s="33" t="s">
        <v>126</v>
      </c>
      <c r="D84" s="150">
        <v>1</v>
      </c>
      <c r="E84" s="14" t="s">
        <v>32</v>
      </c>
      <c r="F84" s="151">
        <v>1920</v>
      </c>
      <c r="G84" s="148">
        <f t="shared" si="1"/>
        <v>1920</v>
      </c>
      <c r="H84" s="39" t="s">
        <v>1166</v>
      </c>
      <c r="I84" s="39">
        <v>9026108900</v>
      </c>
      <c r="J84" s="39"/>
      <c r="K84" s="39"/>
    </row>
    <row r="85" spans="1:11" ht="30" x14ac:dyDescent="0.25">
      <c r="A85" s="39">
        <v>74</v>
      </c>
      <c r="B85" s="149" t="s">
        <v>573</v>
      </c>
      <c r="C85" s="33" t="s">
        <v>126</v>
      </c>
      <c r="D85" s="150">
        <v>2</v>
      </c>
      <c r="E85" s="14" t="s">
        <v>32</v>
      </c>
      <c r="F85" s="151">
        <v>240</v>
      </c>
      <c r="G85" s="148">
        <f t="shared" si="1"/>
        <v>480</v>
      </c>
      <c r="H85" s="39" t="s">
        <v>1166</v>
      </c>
      <c r="I85" s="39">
        <v>9031803400</v>
      </c>
      <c r="J85" s="39"/>
      <c r="K85" s="39"/>
    </row>
    <row r="86" spans="1:11" ht="30" x14ac:dyDescent="0.25">
      <c r="A86" s="39">
        <v>75</v>
      </c>
      <c r="B86" s="149" t="s">
        <v>574</v>
      </c>
      <c r="C86" s="33" t="s">
        <v>126</v>
      </c>
      <c r="D86" s="150">
        <v>1</v>
      </c>
      <c r="E86" s="14" t="s">
        <v>32</v>
      </c>
      <c r="F86" s="151">
        <v>170</v>
      </c>
      <c r="G86" s="148">
        <f t="shared" si="1"/>
        <v>170</v>
      </c>
      <c r="H86" s="39" t="s">
        <v>1166</v>
      </c>
      <c r="I86" s="39">
        <v>9031803400</v>
      </c>
      <c r="J86" s="39"/>
      <c r="K86" s="39"/>
    </row>
    <row r="87" spans="1:11" x14ac:dyDescent="0.25">
      <c r="A87" s="39">
        <v>76</v>
      </c>
      <c r="B87" s="149" t="s">
        <v>575</v>
      </c>
      <c r="C87" s="33" t="s">
        <v>126</v>
      </c>
      <c r="D87" s="150">
        <v>5</v>
      </c>
      <c r="E87" s="14" t="s">
        <v>32</v>
      </c>
      <c r="F87" s="151">
        <v>190</v>
      </c>
      <c r="G87" s="148">
        <f t="shared" si="1"/>
        <v>950</v>
      </c>
      <c r="H87" s="39" t="s">
        <v>1166</v>
      </c>
      <c r="I87" s="39">
        <v>8536508000</v>
      </c>
      <c r="J87" s="39"/>
      <c r="K87" s="39"/>
    </row>
    <row r="88" spans="1:11" x14ac:dyDescent="0.25">
      <c r="A88" s="39">
        <v>77</v>
      </c>
      <c r="B88" s="149" t="s">
        <v>576</v>
      </c>
      <c r="C88" s="33" t="s">
        <v>126</v>
      </c>
      <c r="D88" s="150">
        <v>2</v>
      </c>
      <c r="E88" s="14" t="s">
        <v>32</v>
      </c>
      <c r="F88" s="151">
        <v>120</v>
      </c>
      <c r="G88" s="148">
        <f t="shared" si="1"/>
        <v>240</v>
      </c>
      <c r="H88" s="39" t="s">
        <v>1166</v>
      </c>
      <c r="I88" s="39">
        <v>8536508000</v>
      </c>
      <c r="J88" s="39"/>
      <c r="K88" s="39"/>
    </row>
    <row r="89" spans="1:11" ht="45" x14ac:dyDescent="0.25">
      <c r="A89" s="39">
        <v>78</v>
      </c>
      <c r="B89" s="32" t="s">
        <v>577</v>
      </c>
      <c r="C89" s="33" t="s">
        <v>578</v>
      </c>
      <c r="D89" s="33">
        <v>2</v>
      </c>
      <c r="E89" s="14" t="s">
        <v>32</v>
      </c>
      <c r="F89" s="33">
        <v>179824</v>
      </c>
      <c r="G89" s="148">
        <f t="shared" si="1"/>
        <v>359648</v>
      </c>
      <c r="H89" s="39" t="s">
        <v>1166</v>
      </c>
      <c r="I89" s="39">
        <v>8515310000</v>
      </c>
      <c r="J89" s="39"/>
      <c r="K89" s="39"/>
    </row>
    <row r="90" spans="1:11" ht="30" x14ac:dyDescent="0.25">
      <c r="A90" s="39">
        <v>79</v>
      </c>
      <c r="B90" s="32" t="s">
        <v>579</v>
      </c>
      <c r="C90" s="33" t="s">
        <v>578</v>
      </c>
      <c r="D90" s="33">
        <v>2</v>
      </c>
      <c r="E90" s="14" t="s">
        <v>32</v>
      </c>
      <c r="F90" s="33">
        <v>184690</v>
      </c>
      <c r="G90" s="148">
        <f t="shared" si="1"/>
        <v>369380</v>
      </c>
      <c r="H90" s="39" t="s">
        <v>1166</v>
      </c>
      <c r="I90" s="39">
        <v>8515310000</v>
      </c>
      <c r="J90" s="39"/>
      <c r="K90" s="39"/>
    </row>
    <row r="91" spans="1:11" ht="15.75" x14ac:dyDescent="0.25">
      <c r="A91" s="39"/>
      <c r="B91" s="152" t="s">
        <v>98</v>
      </c>
      <c r="C91" s="33"/>
      <c r="D91" s="33"/>
      <c r="E91" s="153"/>
      <c r="F91" s="33"/>
      <c r="G91" s="154">
        <f>SUM(G13:G90)</f>
        <v>2815989.6500000004</v>
      </c>
      <c r="H91" s="39"/>
      <c r="I91" s="153"/>
      <c r="J91" s="153"/>
      <c r="K91" s="153"/>
    </row>
    <row r="92" spans="1:11" x14ac:dyDescent="0.25">
      <c r="A92" s="155"/>
      <c r="B92" s="156"/>
      <c r="C92" s="157"/>
      <c r="D92" s="157"/>
      <c r="E92" s="158"/>
      <c r="F92" s="157"/>
      <c r="G92" s="155"/>
      <c r="H92" s="155"/>
      <c r="I92" s="158"/>
      <c r="J92" s="158"/>
      <c r="K92" s="158"/>
    </row>
    <row r="93" spans="1:11" x14ac:dyDescent="0.25">
      <c r="A93" s="155"/>
      <c r="B93" s="156"/>
      <c r="C93" s="157"/>
      <c r="D93" s="157"/>
      <c r="E93" s="158"/>
      <c r="F93" s="157"/>
      <c r="G93" s="155"/>
      <c r="H93" s="155"/>
      <c r="I93" s="158"/>
      <c r="J93" s="158"/>
      <c r="K93" s="158"/>
    </row>
    <row r="94" spans="1:11" x14ac:dyDescent="0.25">
      <c r="A94" s="155"/>
      <c r="B94" s="156"/>
      <c r="C94" s="157"/>
      <c r="D94" s="157"/>
      <c r="E94" s="158"/>
      <c r="F94" s="157"/>
      <c r="G94" s="155"/>
      <c r="H94" s="155"/>
      <c r="I94" s="158"/>
      <c r="J94" s="158"/>
      <c r="K94" s="158"/>
    </row>
    <row r="95" spans="1:11" x14ac:dyDescent="0.25">
      <c r="A95" s="155"/>
      <c r="B95" s="156"/>
      <c r="C95" s="157"/>
      <c r="D95" s="157"/>
      <c r="E95" s="158"/>
      <c r="F95" s="157"/>
      <c r="G95" s="155"/>
      <c r="H95" s="155"/>
      <c r="I95" s="158"/>
      <c r="J95" s="158"/>
      <c r="K95" s="158"/>
    </row>
    <row r="96" spans="1:11" x14ac:dyDescent="0.25">
      <c r="A96" s="137"/>
      <c r="C96" s="137"/>
      <c r="D96" s="137"/>
      <c r="E96" s="137"/>
      <c r="F96" s="137"/>
      <c r="G96" s="137"/>
      <c r="H96" s="137"/>
      <c r="I96" s="137"/>
      <c r="J96" s="137"/>
      <c r="K96" s="137"/>
    </row>
    <row r="97" spans="1:11" x14ac:dyDescent="0.25">
      <c r="A97" s="137"/>
      <c r="C97" s="137"/>
      <c r="D97" s="137"/>
      <c r="E97" s="137"/>
      <c r="F97" s="137"/>
      <c r="G97" s="137"/>
      <c r="H97" s="137"/>
      <c r="I97" s="137"/>
      <c r="J97" s="137"/>
      <c r="K97" s="137"/>
    </row>
    <row r="98" spans="1:11" x14ac:dyDescent="0.25">
      <c r="A98" s="137"/>
      <c r="C98" s="137"/>
      <c r="D98" s="137"/>
      <c r="E98" s="137"/>
      <c r="F98" s="137"/>
      <c r="G98" s="137"/>
      <c r="H98" s="137"/>
      <c r="I98" s="137"/>
      <c r="J98" s="137"/>
      <c r="K98" s="137"/>
    </row>
    <row r="99" spans="1:11" x14ac:dyDescent="0.25">
      <c r="A99" s="137"/>
      <c r="C99" s="137"/>
      <c r="D99" s="137"/>
      <c r="E99" s="137"/>
      <c r="F99" s="137"/>
      <c r="G99" s="137"/>
      <c r="H99" s="137"/>
      <c r="I99" s="137"/>
      <c r="J99" s="137"/>
      <c r="K99" s="137"/>
    </row>
    <row r="100" spans="1:11" x14ac:dyDescent="0.25">
      <c r="A100" s="137"/>
      <c r="C100" s="137"/>
      <c r="D100" s="137"/>
      <c r="E100" s="137"/>
      <c r="F100" s="137"/>
      <c r="G100" s="137"/>
      <c r="H100" s="137"/>
      <c r="I100" s="137"/>
      <c r="J100" s="137"/>
      <c r="K100" s="137"/>
    </row>
    <row r="101" spans="1:11" x14ac:dyDescent="0.25">
      <c r="A101" s="137"/>
      <c r="C101" s="137"/>
      <c r="D101" s="137"/>
      <c r="E101" s="137"/>
      <c r="F101" s="137"/>
      <c r="G101" s="137"/>
      <c r="H101" s="137"/>
      <c r="I101" s="137"/>
      <c r="J101" s="137"/>
      <c r="K101" s="137"/>
    </row>
    <row r="102" spans="1:11" x14ac:dyDescent="0.25">
      <c r="A102" s="137"/>
      <c r="C102" s="137"/>
      <c r="D102" s="137"/>
      <c r="E102" s="137"/>
      <c r="F102" s="137"/>
      <c r="G102" s="137"/>
      <c r="H102" s="137"/>
      <c r="I102" s="137"/>
      <c r="J102" s="137"/>
      <c r="K102" s="137"/>
    </row>
  </sheetData>
  <mergeCells count="2">
    <mergeCell ref="H1:K8"/>
    <mergeCell ref="A10:K10"/>
  </mergeCells>
  <printOptions horizontalCentered="1"/>
  <pageMargins left="0.31496062992125984" right="0.15748031496062992" top="0.39370078740157483" bottom="0.19685039370078741" header="0.11811023622047245" footer="0.15748031496062992"/>
  <pageSetup paperSize="9" scale="6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36"/>
  <sheetViews>
    <sheetView workbookViewId="0">
      <selection activeCell="E24" sqref="E24"/>
    </sheetView>
  </sheetViews>
  <sheetFormatPr defaultRowHeight="15" x14ac:dyDescent="0.25"/>
  <sheetData>
    <row r="4" spans="3:3" x14ac:dyDescent="0.25">
      <c r="C4" s="37" t="s">
        <v>474</v>
      </c>
    </row>
    <row r="5" spans="3:3" x14ac:dyDescent="0.25">
      <c r="C5" s="37" t="s">
        <v>475</v>
      </c>
    </row>
    <row r="6" spans="3:3" x14ac:dyDescent="0.25">
      <c r="C6" s="37" t="s">
        <v>476</v>
      </c>
    </row>
    <row r="7" spans="3:3" x14ac:dyDescent="0.25">
      <c r="C7" s="37" t="s">
        <v>477</v>
      </c>
    </row>
    <row r="8" spans="3:3" x14ac:dyDescent="0.25">
      <c r="C8" s="37" t="s">
        <v>478</v>
      </c>
    </row>
    <row r="9" spans="3:3" x14ac:dyDescent="0.25">
      <c r="C9" s="37" t="s">
        <v>479</v>
      </c>
    </row>
    <row r="10" spans="3:3" x14ac:dyDescent="0.25">
      <c r="C10" s="37" t="s">
        <v>480</v>
      </c>
    </row>
    <row r="11" spans="3:3" x14ac:dyDescent="0.25">
      <c r="C11" s="37" t="s">
        <v>481</v>
      </c>
    </row>
    <row r="12" spans="3:3" x14ac:dyDescent="0.25">
      <c r="C12" s="37" t="s">
        <v>482</v>
      </c>
    </row>
    <row r="13" spans="3:3" x14ac:dyDescent="0.25">
      <c r="C13" s="37" t="s">
        <v>483</v>
      </c>
    </row>
    <row r="14" spans="3:3" x14ac:dyDescent="0.25">
      <c r="C14" s="37" t="s">
        <v>484</v>
      </c>
    </row>
    <row r="15" spans="3:3" x14ac:dyDescent="0.25">
      <c r="C15" s="37" t="s">
        <v>485</v>
      </c>
    </row>
    <row r="16" spans="3:3" x14ac:dyDescent="0.25">
      <c r="C16" s="37" t="s">
        <v>486</v>
      </c>
    </row>
    <row r="17" spans="3:5" x14ac:dyDescent="0.25">
      <c r="C17" s="37" t="s">
        <v>487</v>
      </c>
    </row>
    <row r="18" spans="3:5" x14ac:dyDescent="0.25">
      <c r="C18" s="37" t="s">
        <v>488</v>
      </c>
    </row>
    <row r="22" spans="3:5" x14ac:dyDescent="0.25">
      <c r="D22" s="25" t="s">
        <v>1091</v>
      </c>
      <c r="E22" s="25"/>
    </row>
    <row r="23" spans="3:5" x14ac:dyDescent="0.25">
      <c r="D23" s="25" t="s">
        <v>1092</v>
      </c>
      <c r="E23" s="25"/>
    </row>
    <row r="24" spans="3:5" x14ac:dyDescent="0.25">
      <c r="D24" s="25" t="s">
        <v>1093</v>
      </c>
      <c r="E24" s="57">
        <v>8236.8700000000008</v>
      </c>
    </row>
    <row r="25" spans="3:5" x14ac:dyDescent="0.25">
      <c r="D25" s="25"/>
      <c r="E25" s="25"/>
    </row>
    <row r="26" spans="3:5" x14ac:dyDescent="0.25">
      <c r="D26" s="25" t="s">
        <v>1094</v>
      </c>
      <c r="E26" s="25">
        <v>125.19</v>
      </c>
    </row>
    <row r="27" spans="3:5" x14ac:dyDescent="0.25">
      <c r="D27" s="25"/>
      <c r="E27" s="25"/>
    </row>
    <row r="28" spans="3:5" x14ac:dyDescent="0.25">
      <c r="D28" s="25" t="s">
        <v>1095</v>
      </c>
      <c r="E28" s="25"/>
    </row>
    <row r="29" spans="3:5" x14ac:dyDescent="0.25">
      <c r="D29" s="25" t="s">
        <v>1096</v>
      </c>
      <c r="E29" s="25"/>
    </row>
    <row r="30" spans="3:5" x14ac:dyDescent="0.25">
      <c r="D30" s="25" t="s">
        <v>1097</v>
      </c>
      <c r="E30" s="25"/>
    </row>
    <row r="31" spans="3:5" x14ac:dyDescent="0.25">
      <c r="D31" s="25"/>
      <c r="E31" s="25"/>
    </row>
    <row r="32" spans="3:5" x14ac:dyDescent="0.25">
      <c r="D32" s="25" t="s">
        <v>1098</v>
      </c>
      <c r="E32" s="57">
        <v>9390.86</v>
      </c>
    </row>
    <row r="33" spans="4:5" x14ac:dyDescent="0.25">
      <c r="D33" s="25"/>
      <c r="E33" s="25"/>
    </row>
    <row r="34" spans="4:5" x14ac:dyDescent="0.25">
      <c r="D34" s="25" t="s">
        <v>1099</v>
      </c>
      <c r="E34" s="25"/>
    </row>
    <row r="35" spans="4:5" x14ac:dyDescent="0.25">
      <c r="D35" s="25" t="s">
        <v>1100</v>
      </c>
      <c r="E35" s="25"/>
    </row>
    <row r="36" spans="4:5" x14ac:dyDescent="0.25">
      <c r="D36" s="25" t="s">
        <v>1101</v>
      </c>
      <c r="E3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topLeftCell="A4" zoomScale="85" zoomScaleNormal="85" workbookViewId="0">
      <selection activeCell="B3" sqref="B3:J3"/>
    </sheetView>
  </sheetViews>
  <sheetFormatPr defaultColWidth="8.85546875" defaultRowHeight="15" x14ac:dyDescent="0.25"/>
  <cols>
    <col min="1" max="1" width="4.7109375" style="21" customWidth="1"/>
    <col min="2" max="2" width="43.85546875" style="27" customWidth="1"/>
    <col min="3" max="3" width="10.140625" style="21" customWidth="1"/>
    <col min="4" max="5" width="19.7109375" style="21" customWidth="1"/>
    <col min="6" max="6" width="17.85546875" style="21" customWidth="1"/>
    <col min="7" max="7" width="25" style="21" customWidth="1"/>
    <col min="8" max="9" width="17.85546875" style="21" customWidth="1"/>
    <col min="10" max="10" width="24.140625" style="21" customWidth="1"/>
    <col min="11" max="16384" width="8.85546875" style="27"/>
  </cols>
  <sheetData>
    <row r="3" spans="1:10" ht="66" customHeight="1" x14ac:dyDescent="0.25">
      <c r="B3" s="394" t="s">
        <v>1569</v>
      </c>
      <c r="C3" s="395"/>
      <c r="D3" s="395"/>
      <c r="E3" s="395"/>
      <c r="F3" s="395"/>
      <c r="G3" s="395"/>
      <c r="H3" s="395"/>
      <c r="I3" s="395"/>
      <c r="J3" s="395"/>
    </row>
    <row r="4" spans="1:10" ht="15.75" thickBot="1" x14ac:dyDescent="0.3"/>
    <row r="5" spans="1:10" ht="26.45" customHeight="1" x14ac:dyDescent="0.25">
      <c r="A5" s="401" t="s">
        <v>1536</v>
      </c>
      <c r="B5" s="397" t="s">
        <v>1</v>
      </c>
      <c r="C5" s="416" t="s">
        <v>6</v>
      </c>
      <c r="D5" s="419" t="s">
        <v>1534</v>
      </c>
      <c r="E5" s="396" t="s">
        <v>1562</v>
      </c>
      <c r="F5" s="397"/>
      <c r="G5" s="398"/>
      <c r="H5" s="422" t="s">
        <v>1563</v>
      </c>
      <c r="I5" s="397"/>
      <c r="J5" s="398"/>
    </row>
    <row r="6" spans="1:10" ht="26.45" customHeight="1" x14ac:dyDescent="0.25">
      <c r="A6" s="402"/>
      <c r="B6" s="414"/>
      <c r="C6" s="417"/>
      <c r="D6" s="420"/>
      <c r="E6" s="423" t="s">
        <v>40</v>
      </c>
      <c r="F6" s="414" t="s">
        <v>1556</v>
      </c>
      <c r="G6" s="399"/>
      <c r="H6" s="425" t="s">
        <v>40</v>
      </c>
      <c r="I6" s="414" t="s">
        <v>1556</v>
      </c>
      <c r="J6" s="399"/>
    </row>
    <row r="7" spans="1:10" ht="32.25" thickBot="1" x14ac:dyDescent="0.3">
      <c r="A7" s="403"/>
      <c r="B7" s="415"/>
      <c r="C7" s="418"/>
      <c r="D7" s="421"/>
      <c r="E7" s="424"/>
      <c r="F7" s="279" t="s">
        <v>1557</v>
      </c>
      <c r="G7" s="280" t="s">
        <v>1558</v>
      </c>
      <c r="H7" s="426"/>
      <c r="I7" s="279" t="s">
        <v>1557</v>
      </c>
      <c r="J7" s="280" t="s">
        <v>1558</v>
      </c>
    </row>
    <row r="8" spans="1:10" s="115" customFormat="1" ht="24" customHeight="1" x14ac:dyDescent="0.25">
      <c r="A8" s="271">
        <v>1</v>
      </c>
      <c r="B8" s="302" t="s">
        <v>1564</v>
      </c>
      <c r="C8" s="303" t="s">
        <v>32</v>
      </c>
      <c r="D8" s="304" t="e">
        <f>E8+H8</f>
        <v>#REF!</v>
      </c>
      <c r="E8" s="275" t="e">
        <f>F8+G8</f>
        <v>#REF!</v>
      </c>
      <c r="F8" s="276" t="e">
        <f>#REF!</f>
        <v>#REF!</v>
      </c>
      <c r="G8" s="277"/>
      <c r="H8" s="305" t="e">
        <f>I8+J8</f>
        <v>#REF!</v>
      </c>
      <c r="I8" s="276" t="e">
        <f>#REF!</f>
        <v>#REF!</v>
      </c>
      <c r="J8" s="278"/>
    </row>
    <row r="9" spans="1:10" s="115" customFormat="1" ht="24" customHeight="1" x14ac:dyDescent="0.25">
      <c r="A9" s="252">
        <v>2</v>
      </c>
      <c r="B9" s="218" t="s">
        <v>1565</v>
      </c>
      <c r="C9" s="297" t="s">
        <v>32</v>
      </c>
      <c r="D9" s="299" t="e">
        <f t="shared" ref="D9:D17" si="0">E9+H9</f>
        <v>#REF!</v>
      </c>
      <c r="E9" s="261" t="e">
        <f t="shared" ref="E9:E17" si="1">F9+G9</f>
        <v>#REF!</v>
      </c>
      <c r="F9" s="217" t="e">
        <f>#REF!</f>
        <v>#REF!</v>
      </c>
      <c r="G9" s="262"/>
      <c r="H9" s="300" t="e">
        <f>I9+J9</f>
        <v>#REF!</v>
      </c>
      <c r="I9" s="217" t="e">
        <f>#REF!</f>
        <v>#REF!</v>
      </c>
      <c r="J9" s="269"/>
    </row>
    <row r="10" spans="1:10" s="115" customFormat="1" ht="24" customHeight="1" x14ac:dyDescent="0.25">
      <c r="A10" s="252">
        <v>3</v>
      </c>
      <c r="B10" s="218" t="s">
        <v>1566</v>
      </c>
      <c r="C10" s="297" t="s">
        <v>32</v>
      </c>
      <c r="D10" s="299" t="e">
        <f t="shared" si="0"/>
        <v>#REF!</v>
      </c>
      <c r="E10" s="261" t="e">
        <f t="shared" si="1"/>
        <v>#REF!</v>
      </c>
      <c r="F10" s="217" t="e">
        <f>#REF!</f>
        <v>#REF!</v>
      </c>
      <c r="G10" s="262"/>
      <c r="H10" s="300" t="e">
        <f>I10+J10</f>
        <v>#REF!</v>
      </c>
      <c r="I10" s="217" t="e">
        <f>#REF!</f>
        <v>#REF!</v>
      </c>
      <c r="J10" s="269"/>
    </row>
    <row r="11" spans="1:10" s="115" customFormat="1" ht="24" customHeight="1" x14ac:dyDescent="0.25">
      <c r="A11" s="296">
        <v>4</v>
      </c>
      <c r="B11" s="218" t="s">
        <v>1567</v>
      </c>
      <c r="C11" s="297" t="s">
        <v>32</v>
      </c>
      <c r="D11" s="299" t="e">
        <f t="shared" si="0"/>
        <v>#REF!</v>
      </c>
      <c r="E11" s="261" t="e">
        <f t="shared" si="1"/>
        <v>#REF!</v>
      </c>
      <c r="F11" s="217" t="e">
        <f>#REF!</f>
        <v>#REF!</v>
      </c>
      <c r="G11" s="262"/>
      <c r="H11" s="300" t="e">
        <f>I11+J11</f>
        <v>#REF!</v>
      </c>
      <c r="I11" s="217" t="e">
        <f>#REF!</f>
        <v>#REF!</v>
      </c>
      <c r="J11" s="269"/>
    </row>
    <row r="12" spans="1:10" s="115" customFormat="1" ht="21.6" customHeight="1" x14ac:dyDescent="0.25">
      <c r="A12" s="296">
        <v>5</v>
      </c>
      <c r="B12" s="218" t="s">
        <v>1568</v>
      </c>
      <c r="C12" s="297" t="s">
        <v>32</v>
      </c>
      <c r="D12" s="299" t="e">
        <f t="shared" si="0"/>
        <v>#REF!</v>
      </c>
      <c r="E12" s="261" t="e">
        <f t="shared" si="1"/>
        <v>#REF!</v>
      </c>
      <c r="F12" s="217" t="e">
        <f>#REF!</f>
        <v>#REF!</v>
      </c>
      <c r="G12" s="263"/>
      <c r="H12" s="300"/>
      <c r="I12" s="217"/>
      <c r="J12" s="270"/>
    </row>
    <row r="13" spans="1:10" s="115" customFormat="1" ht="24" customHeight="1" x14ac:dyDescent="0.25">
      <c r="A13" s="252">
        <v>6</v>
      </c>
      <c r="B13" s="218" t="s">
        <v>1570</v>
      </c>
      <c r="C13" s="297" t="s">
        <v>32</v>
      </c>
      <c r="D13" s="299" t="e">
        <f t="shared" si="0"/>
        <v>#REF!</v>
      </c>
      <c r="E13" s="261" t="e">
        <f t="shared" si="1"/>
        <v>#REF!</v>
      </c>
      <c r="F13" s="217" t="e">
        <f>#REF!</f>
        <v>#REF!</v>
      </c>
      <c r="G13" s="263"/>
      <c r="H13" s="300"/>
      <c r="I13" s="217"/>
      <c r="J13" s="270"/>
    </row>
    <row r="14" spans="1:10" s="115" customFormat="1" ht="24" customHeight="1" x14ac:dyDescent="0.25">
      <c r="A14" s="252">
        <v>7</v>
      </c>
      <c r="B14" s="218" t="s">
        <v>489</v>
      </c>
      <c r="C14" s="297" t="s">
        <v>32</v>
      </c>
      <c r="D14" s="299" t="e">
        <f t="shared" si="0"/>
        <v>#REF!</v>
      </c>
      <c r="E14" s="261" t="e">
        <f t="shared" si="1"/>
        <v>#REF!</v>
      </c>
      <c r="F14" s="217" t="e">
        <f>#REF!</f>
        <v>#REF!</v>
      </c>
      <c r="G14" s="263"/>
      <c r="H14" s="300"/>
      <c r="I14" s="217"/>
      <c r="J14" s="270"/>
    </row>
    <row r="15" spans="1:10" s="115" customFormat="1" ht="39.6" customHeight="1" x14ac:dyDescent="0.25">
      <c r="A15" s="296">
        <v>8</v>
      </c>
      <c r="B15" s="218" t="s">
        <v>1571</v>
      </c>
      <c r="C15" s="297" t="s">
        <v>32</v>
      </c>
      <c r="D15" s="299">
        <f t="shared" si="0"/>
        <v>6501848.6906481804</v>
      </c>
      <c r="E15" s="261">
        <f t="shared" si="1"/>
        <v>6501848.6906481804</v>
      </c>
      <c r="F15" s="217">
        <f>'Услуги по ПП-3487 '!D15</f>
        <v>6501848.6906481804</v>
      </c>
      <c r="G15" s="263"/>
      <c r="H15" s="300"/>
      <c r="I15" s="217"/>
      <c r="J15" s="270"/>
    </row>
    <row r="16" spans="1:10" s="115" customFormat="1" ht="28.9" customHeight="1" x14ac:dyDescent="0.25">
      <c r="A16" s="296">
        <v>9</v>
      </c>
      <c r="B16" s="218" t="s">
        <v>1572</v>
      </c>
      <c r="C16" s="297" t="s">
        <v>32</v>
      </c>
      <c r="D16" s="299">
        <f t="shared" si="0"/>
        <v>1660944.7946795519</v>
      </c>
      <c r="E16" s="261">
        <f t="shared" si="1"/>
        <v>1660944.7946795519</v>
      </c>
      <c r="F16" s="217"/>
      <c r="G16" s="262">
        <f>'Товары подвед. по ПП-3487 '!G146</f>
        <v>1660944.7946795519</v>
      </c>
      <c r="H16" s="300"/>
      <c r="I16" s="217"/>
      <c r="J16" s="269"/>
    </row>
    <row r="17" spans="1:10" s="115" customFormat="1" ht="28.9" customHeight="1" x14ac:dyDescent="0.25">
      <c r="A17" s="252">
        <v>10</v>
      </c>
      <c r="B17" s="218" t="s">
        <v>1573</v>
      </c>
      <c r="C17" s="297" t="s">
        <v>32</v>
      </c>
      <c r="D17" s="299">
        <f t="shared" si="0"/>
        <v>882455.63952480908</v>
      </c>
      <c r="E17" s="261">
        <f t="shared" si="1"/>
        <v>882455.63952480908</v>
      </c>
      <c r="F17" s="217"/>
      <c r="G17" s="262">
        <f>'Товары подвед. по ПП-3487 '!G241</f>
        <v>882455.63952480908</v>
      </c>
      <c r="H17" s="300"/>
      <c r="I17" s="217"/>
      <c r="J17" s="269"/>
    </row>
    <row r="18" spans="1:10" s="115" customFormat="1" ht="45.6" customHeight="1" x14ac:dyDescent="0.25">
      <c r="A18" s="252">
        <v>11</v>
      </c>
      <c r="B18" s="295" t="s">
        <v>1574</v>
      </c>
      <c r="C18" s="297" t="s">
        <v>32</v>
      </c>
      <c r="D18" s="299">
        <f>E18+H18</f>
        <v>13864170</v>
      </c>
      <c r="E18" s="261">
        <f>F18+G18</f>
        <v>9008020</v>
      </c>
      <c r="F18" s="281"/>
      <c r="G18" s="301">
        <f>'Товары подвед. по ПП-3487 '!G358</f>
        <v>9008020</v>
      </c>
      <c r="H18" s="300">
        <f>I18+J18</f>
        <v>4856150</v>
      </c>
      <c r="I18" s="217"/>
      <c r="J18" s="269">
        <f>'Товары подвед. по инвест'!G61</f>
        <v>4856150</v>
      </c>
    </row>
    <row r="19" spans="1:10" s="115" customFormat="1" ht="21.6" customHeight="1" thickBot="1" x14ac:dyDescent="0.3">
      <c r="A19" s="306">
        <v>12</v>
      </c>
      <c r="B19" s="307" t="s">
        <v>580</v>
      </c>
      <c r="C19" s="308" t="s">
        <v>32</v>
      </c>
      <c r="D19" s="309">
        <f>E19+H19</f>
        <v>2815989.6500000004</v>
      </c>
      <c r="E19" s="289"/>
      <c r="F19" s="282"/>
      <c r="G19" s="310"/>
      <c r="H19" s="311">
        <f>I19+J19</f>
        <v>2815989.6500000004</v>
      </c>
      <c r="I19" s="283"/>
      <c r="J19" s="292">
        <f>'Товары подвед. по инвест'!G143</f>
        <v>2815989.6500000004</v>
      </c>
    </row>
    <row r="20" spans="1:10" s="115" customFormat="1" ht="24" customHeight="1" thickBot="1" x14ac:dyDescent="0.3">
      <c r="A20" s="315"/>
      <c r="B20" s="316" t="s">
        <v>1559</v>
      </c>
      <c r="C20" s="317" t="s">
        <v>32</v>
      </c>
      <c r="D20" s="318" t="e">
        <f t="shared" ref="D20:J20" si="2">SUM(D8:D19)</f>
        <v>#REF!</v>
      </c>
      <c r="E20" s="288" t="e">
        <f t="shared" si="2"/>
        <v>#REF!</v>
      </c>
      <c r="F20" s="287" t="e">
        <f t="shared" si="2"/>
        <v>#REF!</v>
      </c>
      <c r="G20" s="293">
        <f t="shared" si="2"/>
        <v>11551420.43420436</v>
      </c>
      <c r="H20" s="319" t="e">
        <f t="shared" si="2"/>
        <v>#REF!</v>
      </c>
      <c r="I20" s="287" t="e">
        <f t="shared" si="2"/>
        <v>#REF!</v>
      </c>
      <c r="J20" s="293">
        <f t="shared" si="2"/>
        <v>7672139.6500000004</v>
      </c>
    </row>
    <row r="21" spans="1:10" s="115" customFormat="1" ht="24" customHeight="1" x14ac:dyDescent="0.25">
      <c r="A21" s="312">
        <v>1</v>
      </c>
      <c r="B21" s="302" t="s">
        <v>1564</v>
      </c>
      <c r="C21" s="313" t="s">
        <v>653</v>
      </c>
      <c r="D21" s="304" t="e">
        <f>E21+H21</f>
        <v>#REF!</v>
      </c>
      <c r="E21" s="284"/>
      <c r="F21" s="285"/>
      <c r="G21" s="286"/>
      <c r="H21" s="314" t="e">
        <f>I21+J21</f>
        <v>#REF!</v>
      </c>
      <c r="I21" s="276" t="e">
        <f>#REF!</f>
        <v>#REF!</v>
      </c>
      <c r="J21" s="286"/>
    </row>
    <row r="22" spans="1:10" s="115" customFormat="1" ht="24" customHeight="1" x14ac:dyDescent="0.25">
      <c r="A22" s="252">
        <v>2</v>
      </c>
      <c r="B22" s="218" t="s">
        <v>1573</v>
      </c>
      <c r="C22" s="298" t="s">
        <v>653</v>
      </c>
      <c r="D22" s="299">
        <f>E22+H22</f>
        <v>19997236272</v>
      </c>
      <c r="E22" s="261">
        <f>F22+G22</f>
        <v>19997236272</v>
      </c>
      <c r="F22" s="129"/>
      <c r="G22" s="262">
        <f>'Товары подвед. по ПП-3487 '!G414</f>
        <v>19997236272</v>
      </c>
      <c r="H22" s="300"/>
      <c r="I22" s="217"/>
      <c r="J22" s="269"/>
    </row>
    <row r="23" spans="1:10" s="115" customFormat="1" ht="51" customHeight="1" x14ac:dyDescent="0.25">
      <c r="A23" s="252">
        <v>3</v>
      </c>
      <c r="B23" s="295" t="s">
        <v>1574</v>
      </c>
      <c r="C23" s="298" t="s">
        <v>653</v>
      </c>
      <c r="D23" s="299">
        <f>E23+H23</f>
        <v>22782372090.400002</v>
      </c>
      <c r="E23" s="261">
        <f>F23+G23</f>
        <v>22782372090.400002</v>
      </c>
      <c r="F23" s="129"/>
      <c r="G23" s="262">
        <f>'Товары подвед. по ПП-3487 '!G852</f>
        <v>22782372090.400002</v>
      </c>
      <c r="H23" s="300"/>
      <c r="I23" s="217"/>
      <c r="J23" s="269"/>
    </row>
    <row r="24" spans="1:10" s="115" customFormat="1" ht="24" customHeight="1" thickBot="1" x14ac:dyDescent="0.3">
      <c r="A24" s="306">
        <v>4</v>
      </c>
      <c r="B24" s="320" t="s">
        <v>1575</v>
      </c>
      <c r="C24" s="321" t="s">
        <v>653</v>
      </c>
      <c r="D24" s="309">
        <f>E24+H24</f>
        <v>54747883194.567993</v>
      </c>
      <c r="E24" s="289">
        <f>F24+G24</f>
        <v>52923391333.819992</v>
      </c>
      <c r="F24" s="290"/>
      <c r="G24" s="291">
        <f>'Товары подвед. по ПП-3487 '!G866</f>
        <v>52923391333.819992</v>
      </c>
      <c r="H24" s="311">
        <f>I24+J24</f>
        <v>1824491860.7479999</v>
      </c>
      <c r="I24" s="283"/>
      <c r="J24" s="292">
        <f>'Товары подвед. по инвест'!G166</f>
        <v>1824491860.7479999</v>
      </c>
    </row>
    <row r="25" spans="1:10" s="115" customFormat="1" ht="24" customHeight="1" thickBot="1" x14ac:dyDescent="0.3">
      <c r="A25" s="315"/>
      <c r="B25" s="316" t="s">
        <v>1560</v>
      </c>
      <c r="C25" s="322" t="s">
        <v>653</v>
      </c>
      <c r="D25" s="318" t="e">
        <f>E25+H25</f>
        <v>#REF!</v>
      </c>
      <c r="E25" s="288">
        <f>SUM(E22:E24)</f>
        <v>95702999696.220001</v>
      </c>
      <c r="F25" s="287"/>
      <c r="G25" s="293">
        <f>SUM(G22:G24)</f>
        <v>95702999696.220001</v>
      </c>
      <c r="H25" s="319" t="e">
        <f>SUM(H21:H24)</f>
        <v>#REF!</v>
      </c>
      <c r="I25" s="287" t="e">
        <f>SUM(I21:I24)</f>
        <v>#REF!</v>
      </c>
      <c r="J25" s="293">
        <f>SUM(J21:J24)</f>
        <v>1824491860.7479999</v>
      </c>
    </row>
  </sheetData>
  <mergeCells count="11">
    <mergeCell ref="I6:J6"/>
    <mergeCell ref="B3:J3"/>
    <mergeCell ref="A5:A7"/>
    <mergeCell ref="B5:B7"/>
    <mergeCell ref="C5:C7"/>
    <mergeCell ref="D5:D7"/>
    <mergeCell ref="E5:G5"/>
    <mergeCell ref="H5:J5"/>
    <mergeCell ref="E6:E7"/>
    <mergeCell ref="F6:G6"/>
    <mergeCell ref="H6:H7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0"/>
  <sheetViews>
    <sheetView topLeftCell="A4" zoomScale="85" zoomScaleNormal="85" workbookViewId="0">
      <selection activeCell="D10" sqref="D10"/>
    </sheetView>
  </sheetViews>
  <sheetFormatPr defaultColWidth="8.85546875" defaultRowHeight="15" x14ac:dyDescent="0.25"/>
  <cols>
    <col min="1" max="1" width="6.85546875" style="27" customWidth="1"/>
    <col min="2" max="2" width="55.7109375" style="27" customWidth="1"/>
    <col min="3" max="3" width="13.42578125" style="27" customWidth="1"/>
    <col min="4" max="4" width="31.5703125" style="248" customWidth="1"/>
    <col min="5" max="5" width="21.140625" style="27" customWidth="1"/>
    <col min="6" max="6" width="26.28515625" style="27" customWidth="1"/>
    <col min="7" max="16384" width="8.85546875" style="27"/>
  </cols>
  <sheetData>
    <row r="1" spans="1:7" x14ac:dyDescent="0.25">
      <c r="A1" s="27">
        <v>0</v>
      </c>
    </row>
    <row r="2" spans="1:7" ht="120" customHeight="1" x14ac:dyDescent="0.25">
      <c r="B2" s="26"/>
      <c r="E2" s="427" t="s">
        <v>461</v>
      </c>
      <c r="F2" s="427"/>
      <c r="G2" s="34"/>
    </row>
    <row r="4" spans="1:7" ht="55.5" customHeight="1" x14ac:dyDescent="0.25">
      <c r="A4" s="427" t="s">
        <v>1539</v>
      </c>
      <c r="B4" s="427"/>
      <c r="C4" s="427"/>
      <c r="D4" s="427"/>
      <c r="E4" s="427"/>
      <c r="F4" s="427"/>
    </row>
    <row r="6" spans="1:7" ht="36" customHeight="1" x14ac:dyDescent="0.25">
      <c r="A6" s="227" t="s">
        <v>0</v>
      </c>
      <c r="B6" s="227" t="s">
        <v>25</v>
      </c>
      <c r="C6" s="227" t="s">
        <v>6</v>
      </c>
      <c r="D6" s="49" t="s">
        <v>27</v>
      </c>
      <c r="E6" s="227" t="s">
        <v>26</v>
      </c>
      <c r="F6" s="227" t="s">
        <v>4</v>
      </c>
    </row>
    <row r="7" spans="1:7" ht="62.25" customHeight="1" x14ac:dyDescent="0.25">
      <c r="A7" s="36">
        <v>1</v>
      </c>
      <c r="B7" s="35" t="s">
        <v>462</v>
      </c>
      <c r="C7" s="36" t="s">
        <v>463</v>
      </c>
      <c r="D7" s="43">
        <v>3000000</v>
      </c>
      <c r="E7" s="36" t="s">
        <v>1540</v>
      </c>
      <c r="F7" s="36" t="s">
        <v>472</v>
      </c>
    </row>
    <row r="8" spans="1:7" ht="30" x14ac:dyDescent="0.25">
      <c r="A8" s="36">
        <v>2</v>
      </c>
      <c r="B8" s="35" t="s">
        <v>464</v>
      </c>
      <c r="C8" s="36" t="s">
        <v>463</v>
      </c>
      <c r="D8" s="43">
        <v>4174000</v>
      </c>
      <c r="E8" s="36" t="s">
        <v>1540</v>
      </c>
      <c r="F8" s="36" t="s">
        <v>472</v>
      </c>
    </row>
    <row r="9" spans="1:7" ht="30" x14ac:dyDescent="0.25">
      <c r="A9" s="36">
        <v>3</v>
      </c>
      <c r="B9" s="35" t="s">
        <v>465</v>
      </c>
      <c r="C9" s="36" t="s">
        <v>463</v>
      </c>
      <c r="D9" s="43">
        <v>8218000</v>
      </c>
      <c r="E9" s="36" t="s">
        <v>1540</v>
      </c>
      <c r="F9" s="36" t="s">
        <v>472</v>
      </c>
    </row>
    <row r="10" spans="1:7" ht="45" x14ac:dyDescent="0.25">
      <c r="A10" s="36">
        <v>4</v>
      </c>
      <c r="B10" s="35" t="s">
        <v>466</v>
      </c>
      <c r="C10" s="36" t="s">
        <v>463</v>
      </c>
      <c r="D10" s="43">
        <v>7100000</v>
      </c>
      <c r="E10" s="36" t="s">
        <v>1540</v>
      </c>
      <c r="F10" s="36" t="s">
        <v>472</v>
      </c>
    </row>
    <row r="11" spans="1:7" ht="135" x14ac:dyDescent="0.25">
      <c r="A11" s="36">
        <v>5</v>
      </c>
      <c r="B11" s="35" t="s">
        <v>467</v>
      </c>
      <c r="C11" s="36" t="s">
        <v>468</v>
      </c>
      <c r="D11" s="43">
        <v>80000</v>
      </c>
      <c r="E11" s="36" t="s">
        <v>1540</v>
      </c>
      <c r="F11" s="36"/>
    </row>
    <row r="12" spans="1:7" ht="75" x14ac:dyDescent="0.25">
      <c r="A12" s="36">
        <v>6</v>
      </c>
      <c r="B12" s="35" t="s">
        <v>469</v>
      </c>
      <c r="C12" s="36" t="s">
        <v>468</v>
      </c>
      <c r="D12" s="43">
        <v>80000</v>
      </c>
      <c r="E12" s="36" t="s">
        <v>1540</v>
      </c>
      <c r="F12" s="36"/>
    </row>
    <row r="13" spans="1:7" ht="60" x14ac:dyDescent="0.25">
      <c r="A13" s="36">
        <v>7</v>
      </c>
      <c r="B13" s="35" t="s">
        <v>470</v>
      </c>
      <c r="C13" s="36" t="s">
        <v>468</v>
      </c>
      <c r="D13" s="43">
        <v>4000000</v>
      </c>
      <c r="E13" s="36" t="s">
        <v>1540</v>
      </c>
      <c r="F13" s="36"/>
    </row>
    <row r="14" spans="1:7" ht="45" x14ac:dyDescent="0.25">
      <c r="A14" s="36">
        <v>8</v>
      </c>
      <c r="B14" s="35" t="s">
        <v>471</v>
      </c>
      <c r="C14" s="36" t="s">
        <v>468</v>
      </c>
      <c r="D14" s="43">
        <v>2000000</v>
      </c>
      <c r="E14" s="36" t="s">
        <v>1540</v>
      </c>
      <c r="F14" s="36"/>
    </row>
    <row r="15" spans="1:7" ht="21.75" customHeight="1" x14ac:dyDescent="0.25">
      <c r="A15" s="30"/>
      <c r="B15" s="56" t="s">
        <v>1102</v>
      </c>
      <c r="C15" s="226"/>
      <c r="D15" s="130">
        <f>(D7+D8+D9+D10)*125.19/8236.9+D11+D12+D13+D14</f>
        <v>6501848.6906481804</v>
      </c>
      <c r="E15" s="226"/>
      <c r="F15" s="226"/>
    </row>
    <row r="16" spans="1:7" x14ac:dyDescent="0.25">
      <c r="A16" s="44"/>
      <c r="B16" s="44"/>
      <c r="C16" s="44"/>
      <c r="D16" s="249"/>
      <c r="E16" s="44"/>
      <c r="F16" s="44"/>
    </row>
    <row r="17" spans="1:6" x14ac:dyDescent="0.25">
      <c r="A17" s="44"/>
      <c r="B17" s="44"/>
      <c r="C17" s="44"/>
      <c r="D17" s="249"/>
      <c r="E17" s="44"/>
      <c r="F17" s="44"/>
    </row>
    <row r="18" spans="1:6" x14ac:dyDescent="0.25">
      <c r="A18" s="44"/>
      <c r="B18" s="44"/>
      <c r="C18" s="44"/>
      <c r="D18" s="249"/>
      <c r="E18" s="44"/>
      <c r="F18" s="44"/>
    </row>
    <row r="19" spans="1:6" x14ac:dyDescent="0.25">
      <c r="A19" s="44"/>
      <c r="B19" s="44"/>
      <c r="C19" s="44"/>
      <c r="D19" s="249"/>
      <c r="E19" s="44"/>
      <c r="F19" s="44"/>
    </row>
    <row r="20" spans="1:6" x14ac:dyDescent="0.25">
      <c r="A20" s="44"/>
      <c r="B20" s="44"/>
      <c r="C20" s="44"/>
      <c r="D20" s="249"/>
      <c r="E20" s="44"/>
      <c r="F20" s="44"/>
    </row>
  </sheetData>
  <mergeCells count="2">
    <mergeCell ref="A4:F4"/>
    <mergeCell ref="E2:F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43"/>
  <sheetViews>
    <sheetView view="pageBreakPreview" zoomScale="49" zoomScaleNormal="70" zoomScaleSheetLayoutView="49" workbookViewId="0">
      <selection activeCell="A4" sqref="A4:S4"/>
    </sheetView>
  </sheetViews>
  <sheetFormatPr defaultColWidth="8.85546875" defaultRowHeight="15" x14ac:dyDescent="0.25"/>
  <cols>
    <col min="1" max="1" width="11.28515625" style="112" customWidth="1"/>
    <col min="2" max="2" width="50" style="115" customWidth="1"/>
    <col min="3" max="3" width="14.140625" style="114" customWidth="1"/>
    <col min="4" max="5" width="13.42578125" style="114" customWidth="1"/>
    <col min="6" max="6" width="14.85546875" style="114" customWidth="1"/>
    <col min="7" max="7" width="22.140625" style="114" customWidth="1"/>
    <col min="8" max="14" width="20.140625" style="114" customWidth="1"/>
    <col min="15" max="15" width="14.85546875" style="114" customWidth="1"/>
    <col min="16" max="16" width="22.140625" style="114" customWidth="1"/>
    <col min="17" max="18" width="20.140625" style="114" customWidth="1"/>
    <col min="19" max="19" width="26.28515625" style="114" customWidth="1"/>
    <col min="20" max="16384" width="8.85546875" style="115"/>
  </cols>
  <sheetData>
    <row r="2" spans="1:22" ht="131.44999999999999" customHeight="1" x14ac:dyDescent="0.25">
      <c r="B2" s="113"/>
      <c r="H2" s="329"/>
      <c r="I2" s="329"/>
      <c r="J2" s="329"/>
      <c r="K2" s="329"/>
      <c r="L2" s="329"/>
      <c r="M2" s="329"/>
      <c r="N2" s="329"/>
      <c r="Q2" s="329"/>
      <c r="R2" s="329"/>
      <c r="S2" s="339"/>
    </row>
    <row r="4" spans="1:22" ht="69.75" customHeight="1" x14ac:dyDescent="0.25">
      <c r="A4" s="439" t="s">
        <v>1600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34"/>
      <c r="U4" s="34"/>
      <c r="V4" s="34"/>
    </row>
    <row r="5" spans="1:22" ht="48" customHeight="1" x14ac:dyDescent="0.25">
      <c r="A5" s="440" t="s">
        <v>0</v>
      </c>
      <c r="B5" s="443" t="s">
        <v>1</v>
      </c>
      <c r="C5" s="443" t="s">
        <v>5</v>
      </c>
      <c r="D5" s="443" t="s">
        <v>6</v>
      </c>
      <c r="E5" s="443" t="s">
        <v>7</v>
      </c>
      <c r="F5" s="446" t="s">
        <v>1577</v>
      </c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8"/>
      <c r="R5" s="433" t="s">
        <v>1594</v>
      </c>
      <c r="S5" s="443" t="s">
        <v>1576</v>
      </c>
    </row>
    <row r="6" spans="1:22" ht="36" customHeight="1" x14ac:dyDescent="0.25">
      <c r="A6" s="441"/>
      <c r="B6" s="444"/>
      <c r="C6" s="444"/>
      <c r="D6" s="444"/>
      <c r="E6" s="444"/>
      <c r="F6" s="449" t="s">
        <v>1596</v>
      </c>
      <c r="G6" s="449"/>
      <c r="H6" s="449"/>
      <c r="I6" s="449" t="s">
        <v>1597</v>
      </c>
      <c r="J6" s="449"/>
      <c r="K6" s="449"/>
      <c r="L6" s="449" t="s">
        <v>1598</v>
      </c>
      <c r="M6" s="449"/>
      <c r="N6" s="449"/>
      <c r="O6" s="449" t="s">
        <v>1599</v>
      </c>
      <c r="P6" s="449"/>
      <c r="Q6" s="449"/>
      <c r="R6" s="433"/>
      <c r="S6" s="444"/>
    </row>
    <row r="7" spans="1:22" ht="51" customHeight="1" x14ac:dyDescent="0.25">
      <c r="A7" s="441"/>
      <c r="B7" s="444"/>
      <c r="C7" s="444"/>
      <c r="D7" s="444"/>
      <c r="E7" s="444"/>
      <c r="F7" s="433" t="s">
        <v>2</v>
      </c>
      <c r="G7" s="433" t="s">
        <v>1537</v>
      </c>
      <c r="H7" s="433" t="s">
        <v>1538</v>
      </c>
      <c r="I7" s="433" t="s">
        <v>2</v>
      </c>
      <c r="J7" s="433" t="s">
        <v>1537</v>
      </c>
      <c r="K7" s="433" t="s">
        <v>1538</v>
      </c>
      <c r="L7" s="433" t="s">
        <v>2</v>
      </c>
      <c r="M7" s="433" t="s">
        <v>1537</v>
      </c>
      <c r="N7" s="433" t="s">
        <v>1538</v>
      </c>
      <c r="O7" s="433" t="s">
        <v>2</v>
      </c>
      <c r="P7" s="433" t="s">
        <v>1537</v>
      </c>
      <c r="Q7" s="433" t="s">
        <v>1538</v>
      </c>
      <c r="R7" s="433"/>
      <c r="S7" s="444"/>
    </row>
    <row r="8" spans="1:22" ht="51" customHeight="1" x14ac:dyDescent="0.25">
      <c r="A8" s="442"/>
      <c r="B8" s="445"/>
      <c r="C8" s="445"/>
      <c r="D8" s="445"/>
      <c r="E8" s="445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45"/>
    </row>
    <row r="9" spans="1:22" ht="52.5" customHeight="1" x14ac:dyDescent="0.25">
      <c r="A9" s="438" t="s">
        <v>1586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341"/>
      <c r="S9" s="332"/>
    </row>
    <row r="10" spans="1:22" ht="15.75" x14ac:dyDescent="0.25">
      <c r="A10" s="331">
        <v>1</v>
      </c>
      <c r="B10" s="338" t="s">
        <v>1103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</row>
    <row r="11" spans="1:22" s="119" customFormat="1" x14ac:dyDescent="0.25">
      <c r="A11" s="116" t="s">
        <v>1578</v>
      </c>
      <c r="B11" s="45"/>
      <c r="C11" s="12"/>
      <c r="D11" s="20"/>
      <c r="E11" s="330"/>
      <c r="F11" s="13"/>
      <c r="G11" s="15"/>
      <c r="H11" s="117"/>
      <c r="I11" s="335"/>
      <c r="J11" s="335"/>
      <c r="K11" s="335"/>
      <c r="L11" s="335"/>
      <c r="M11" s="335"/>
      <c r="N11" s="335"/>
      <c r="O11" s="13"/>
      <c r="P11" s="15"/>
      <c r="Q11" s="117"/>
      <c r="R11" s="117"/>
      <c r="S11" s="11"/>
    </row>
    <row r="12" spans="1:22" s="119" customFormat="1" x14ac:dyDescent="0.25">
      <c r="A12" s="116">
        <v>3</v>
      </c>
      <c r="B12" s="45"/>
      <c r="C12" s="11"/>
      <c r="D12" s="20"/>
      <c r="E12" s="330"/>
      <c r="F12" s="10"/>
      <c r="G12" s="15"/>
      <c r="H12" s="117"/>
      <c r="I12" s="335"/>
      <c r="J12" s="335"/>
      <c r="K12" s="335"/>
      <c r="L12" s="335"/>
      <c r="M12" s="335"/>
      <c r="N12" s="335"/>
      <c r="O12" s="10"/>
      <c r="P12" s="15"/>
      <c r="Q12" s="117"/>
      <c r="R12" s="117"/>
      <c r="S12" s="11"/>
    </row>
    <row r="13" spans="1:22" s="119" customFormat="1" x14ac:dyDescent="0.25">
      <c r="A13" s="116" t="s">
        <v>1580</v>
      </c>
      <c r="B13" s="45"/>
      <c r="C13" s="11"/>
      <c r="D13" s="20"/>
      <c r="E13" s="330"/>
      <c r="F13" s="10"/>
      <c r="G13" s="15"/>
      <c r="H13" s="117"/>
      <c r="I13" s="335"/>
      <c r="J13" s="335"/>
      <c r="K13" s="335"/>
      <c r="L13" s="335"/>
      <c r="M13" s="335"/>
      <c r="N13" s="335"/>
      <c r="O13" s="10"/>
      <c r="P13" s="15"/>
      <c r="Q13" s="117"/>
      <c r="R13" s="117"/>
      <c r="S13" s="11"/>
    </row>
    <row r="14" spans="1:22" s="119" customFormat="1" ht="51.6" customHeight="1" x14ac:dyDescent="0.25">
      <c r="A14" s="434" t="s">
        <v>1585</v>
      </c>
      <c r="B14" s="435"/>
      <c r="C14" s="11"/>
      <c r="D14" s="20"/>
      <c r="E14" s="330"/>
      <c r="F14" s="10"/>
      <c r="G14" s="15"/>
      <c r="H14" s="117"/>
      <c r="I14" s="335"/>
      <c r="J14" s="335"/>
      <c r="K14" s="335"/>
      <c r="L14" s="335"/>
      <c r="M14" s="335"/>
      <c r="N14" s="335"/>
      <c r="O14" s="10"/>
      <c r="P14" s="15"/>
      <c r="Q14" s="117"/>
      <c r="R14" s="117"/>
      <c r="S14" s="11"/>
    </row>
    <row r="15" spans="1:22" s="119" customFormat="1" ht="15" customHeight="1" x14ac:dyDescent="0.25">
      <c r="A15" s="434" t="s">
        <v>42</v>
      </c>
      <c r="B15" s="435"/>
      <c r="C15" s="11"/>
      <c r="D15" s="20"/>
      <c r="E15" s="330"/>
      <c r="F15" s="10"/>
      <c r="G15" s="15"/>
      <c r="H15" s="117"/>
      <c r="I15" s="335"/>
      <c r="J15" s="335"/>
      <c r="K15" s="335"/>
      <c r="L15" s="335"/>
      <c r="M15" s="335"/>
      <c r="N15" s="335"/>
      <c r="O15" s="10"/>
      <c r="P15" s="15"/>
      <c r="Q15" s="117"/>
      <c r="R15" s="117"/>
      <c r="S15" s="11"/>
    </row>
    <row r="16" spans="1:22" s="119" customFormat="1" x14ac:dyDescent="0.25">
      <c r="A16" s="116" t="s">
        <v>1581</v>
      </c>
      <c r="B16" s="45"/>
      <c r="C16" s="11"/>
      <c r="D16" s="20"/>
      <c r="E16" s="330"/>
      <c r="F16" s="10"/>
      <c r="G16" s="15"/>
      <c r="H16" s="117"/>
      <c r="I16" s="335"/>
      <c r="J16" s="335"/>
      <c r="K16" s="335"/>
      <c r="L16" s="335"/>
      <c r="M16" s="335"/>
      <c r="N16" s="335"/>
      <c r="O16" s="10"/>
      <c r="P16" s="15"/>
      <c r="Q16" s="117"/>
      <c r="R16" s="117"/>
      <c r="S16" s="11"/>
    </row>
    <row r="17" spans="1:19" s="119" customFormat="1" x14ac:dyDescent="0.25">
      <c r="A17" s="116" t="s">
        <v>1578</v>
      </c>
      <c r="B17" s="45"/>
      <c r="C17" s="11"/>
      <c r="D17" s="20"/>
      <c r="E17" s="330"/>
      <c r="F17" s="10"/>
      <c r="G17" s="15"/>
      <c r="H17" s="117"/>
      <c r="I17" s="335"/>
      <c r="J17" s="335"/>
      <c r="K17" s="335"/>
      <c r="L17" s="335"/>
      <c r="M17" s="335"/>
      <c r="N17" s="335"/>
      <c r="O17" s="10"/>
      <c r="P17" s="15"/>
      <c r="Q17" s="117"/>
      <c r="R17" s="117"/>
      <c r="S17" s="11"/>
    </row>
    <row r="18" spans="1:19" s="119" customFormat="1" x14ac:dyDescent="0.25">
      <c r="A18" s="116" t="s">
        <v>1579</v>
      </c>
      <c r="B18" s="45"/>
      <c r="C18" s="11"/>
      <c r="D18" s="20"/>
      <c r="E18" s="330"/>
      <c r="F18" s="10"/>
      <c r="G18" s="15"/>
      <c r="H18" s="117"/>
      <c r="I18" s="335"/>
      <c r="J18" s="335"/>
      <c r="K18" s="335"/>
      <c r="L18" s="335"/>
      <c r="M18" s="335"/>
      <c r="N18" s="335"/>
      <c r="O18" s="10"/>
      <c r="P18" s="15"/>
      <c r="Q18" s="117"/>
      <c r="R18" s="117"/>
      <c r="S18" s="11"/>
    </row>
    <row r="19" spans="1:19" s="119" customFormat="1" ht="46.9" customHeight="1" x14ac:dyDescent="0.25">
      <c r="A19" s="436" t="s">
        <v>1584</v>
      </c>
      <c r="B19" s="437"/>
      <c r="C19" s="11"/>
      <c r="D19" s="20"/>
      <c r="E19" s="330"/>
      <c r="F19" s="10"/>
      <c r="G19" s="15"/>
      <c r="H19" s="117"/>
      <c r="I19" s="335"/>
      <c r="J19" s="335"/>
      <c r="K19" s="335"/>
      <c r="L19" s="335"/>
      <c r="M19" s="335"/>
      <c r="N19" s="335"/>
      <c r="O19" s="10"/>
      <c r="P19" s="15"/>
      <c r="Q19" s="117"/>
      <c r="R19" s="117"/>
      <c r="S19" s="11"/>
    </row>
    <row r="20" spans="1:19" s="119" customFormat="1" ht="15" customHeight="1" x14ac:dyDescent="0.25">
      <c r="A20" s="436" t="s">
        <v>1511</v>
      </c>
      <c r="B20" s="437"/>
      <c r="C20" s="11"/>
      <c r="D20" s="20"/>
      <c r="E20" s="330"/>
      <c r="F20" s="10"/>
      <c r="G20" s="15"/>
      <c r="H20" s="117"/>
      <c r="I20" s="335"/>
      <c r="J20" s="335"/>
      <c r="K20" s="335"/>
      <c r="L20" s="335"/>
      <c r="M20" s="335"/>
      <c r="N20" s="335"/>
      <c r="O20" s="10"/>
      <c r="P20" s="15"/>
      <c r="Q20" s="117"/>
      <c r="R20" s="117"/>
      <c r="S20" s="11"/>
    </row>
    <row r="21" spans="1:19" s="119" customFormat="1" x14ac:dyDescent="0.25">
      <c r="A21" s="116" t="s">
        <v>1581</v>
      </c>
      <c r="B21" s="45"/>
      <c r="C21" s="11"/>
      <c r="D21" s="20"/>
      <c r="E21" s="330"/>
      <c r="F21" s="10"/>
      <c r="G21" s="15"/>
      <c r="H21" s="117"/>
      <c r="I21" s="335"/>
      <c r="J21" s="335"/>
      <c r="K21" s="335"/>
      <c r="L21" s="335"/>
      <c r="M21" s="335"/>
      <c r="N21" s="335"/>
      <c r="O21" s="10"/>
      <c r="P21" s="15"/>
      <c r="Q21" s="117"/>
      <c r="R21" s="117"/>
      <c r="S21" s="11"/>
    </row>
    <row r="22" spans="1:19" s="119" customFormat="1" x14ac:dyDescent="0.25">
      <c r="A22" s="116" t="s">
        <v>1578</v>
      </c>
      <c r="B22" s="45"/>
      <c r="C22" s="11"/>
      <c r="D22" s="20"/>
      <c r="E22" s="330"/>
      <c r="F22" s="10"/>
      <c r="G22" s="15"/>
      <c r="H22" s="117"/>
      <c r="I22" s="335"/>
      <c r="J22" s="335"/>
      <c r="K22" s="335"/>
      <c r="L22" s="335"/>
      <c r="M22" s="335"/>
      <c r="N22" s="335"/>
      <c r="O22" s="10"/>
      <c r="P22" s="15"/>
      <c r="Q22" s="117"/>
      <c r="R22" s="117"/>
      <c r="S22" s="11"/>
    </row>
    <row r="23" spans="1:19" s="119" customFormat="1" ht="31.15" customHeight="1" x14ac:dyDescent="0.25">
      <c r="A23" s="429" t="s">
        <v>1583</v>
      </c>
      <c r="B23" s="430"/>
      <c r="C23" s="11"/>
      <c r="D23" s="20"/>
      <c r="E23" s="330"/>
      <c r="F23" s="10"/>
      <c r="G23" s="15"/>
      <c r="H23" s="117"/>
      <c r="I23" s="335"/>
      <c r="J23" s="335"/>
      <c r="K23" s="335"/>
      <c r="L23" s="335"/>
      <c r="M23" s="335"/>
      <c r="N23" s="335"/>
      <c r="O23" s="10"/>
      <c r="P23" s="15"/>
      <c r="Q23" s="117"/>
      <c r="R23" s="117"/>
      <c r="S23" s="11"/>
    </row>
    <row r="24" spans="1:19" s="119" customFormat="1" ht="31.15" customHeight="1" x14ac:dyDescent="0.25">
      <c r="A24" s="336">
        <v>1</v>
      </c>
      <c r="B24" s="116"/>
      <c r="C24" s="11"/>
      <c r="D24" s="20"/>
      <c r="E24" s="330"/>
      <c r="F24" s="10"/>
      <c r="G24" s="15"/>
      <c r="H24" s="117"/>
      <c r="I24" s="335"/>
      <c r="J24" s="335"/>
      <c r="K24" s="335"/>
      <c r="L24" s="335"/>
      <c r="M24" s="335"/>
      <c r="N24" s="335"/>
      <c r="O24" s="10"/>
      <c r="P24" s="15"/>
      <c r="Q24" s="117"/>
      <c r="R24" s="117"/>
      <c r="S24" s="11"/>
    </row>
    <row r="25" spans="1:19" s="119" customFormat="1" ht="31.15" customHeight="1" x14ac:dyDescent="0.25">
      <c r="A25" s="336">
        <v>2</v>
      </c>
      <c r="B25" s="116"/>
      <c r="C25" s="11"/>
      <c r="D25" s="20"/>
      <c r="E25" s="330"/>
      <c r="F25" s="10"/>
      <c r="G25" s="15"/>
      <c r="H25" s="117"/>
      <c r="I25" s="335"/>
      <c r="J25" s="335"/>
      <c r="K25" s="335"/>
      <c r="L25" s="335"/>
      <c r="M25" s="335"/>
      <c r="N25" s="335"/>
      <c r="O25" s="10"/>
      <c r="P25" s="15"/>
      <c r="Q25" s="117"/>
      <c r="R25" s="117"/>
      <c r="S25" s="11"/>
    </row>
    <row r="26" spans="1:19" s="119" customFormat="1" ht="31.15" customHeight="1" x14ac:dyDescent="0.25">
      <c r="A26" s="336">
        <v>3</v>
      </c>
      <c r="B26" s="116"/>
      <c r="C26" s="11"/>
      <c r="D26" s="20"/>
      <c r="E26" s="330"/>
      <c r="F26" s="10"/>
      <c r="G26" s="15"/>
      <c r="H26" s="117"/>
      <c r="I26" s="335"/>
      <c r="J26" s="335"/>
      <c r="K26" s="335"/>
      <c r="L26" s="335"/>
      <c r="M26" s="335"/>
      <c r="N26" s="335"/>
      <c r="O26" s="10"/>
      <c r="P26" s="15"/>
      <c r="Q26" s="117"/>
      <c r="R26" s="117"/>
      <c r="S26" s="11"/>
    </row>
    <row r="27" spans="1:19" s="119" customFormat="1" ht="31.15" customHeight="1" x14ac:dyDescent="0.25">
      <c r="A27" s="429" t="s">
        <v>1587</v>
      </c>
      <c r="B27" s="430"/>
      <c r="C27" s="11"/>
      <c r="D27" s="20"/>
      <c r="E27" s="330"/>
      <c r="F27" s="10"/>
      <c r="G27" s="15"/>
      <c r="H27" s="117"/>
      <c r="I27" s="335"/>
      <c r="J27" s="335"/>
      <c r="K27" s="335"/>
      <c r="L27" s="335"/>
      <c r="M27" s="335"/>
      <c r="N27" s="335"/>
      <c r="O27" s="10"/>
      <c r="P27" s="15"/>
      <c r="Q27" s="117"/>
      <c r="R27" s="117"/>
      <c r="S27" s="11"/>
    </row>
    <row r="28" spans="1:19" s="119" customFormat="1" ht="31.15" customHeight="1" x14ac:dyDescent="0.25">
      <c r="A28" s="340">
        <v>1</v>
      </c>
      <c r="B28" s="340"/>
      <c r="C28" s="11"/>
      <c r="D28" s="20"/>
      <c r="E28" s="330"/>
      <c r="F28" s="10"/>
      <c r="G28" s="15"/>
      <c r="H28" s="117"/>
      <c r="I28" s="335"/>
      <c r="J28" s="335"/>
      <c r="K28" s="335"/>
      <c r="L28" s="335"/>
      <c r="M28" s="335"/>
      <c r="N28" s="335"/>
      <c r="O28" s="10"/>
      <c r="P28" s="15"/>
      <c r="Q28" s="117"/>
      <c r="R28" s="117"/>
      <c r="S28" s="11"/>
    </row>
    <row r="29" spans="1:19" s="119" customFormat="1" ht="31.15" customHeight="1" x14ac:dyDescent="0.25">
      <c r="A29" s="340">
        <v>2</v>
      </c>
      <c r="B29" s="340"/>
      <c r="C29" s="11"/>
      <c r="D29" s="20"/>
      <c r="E29" s="330"/>
      <c r="F29" s="10"/>
      <c r="G29" s="15"/>
      <c r="H29" s="117"/>
      <c r="I29" s="335"/>
      <c r="J29" s="335"/>
      <c r="K29" s="335"/>
      <c r="L29" s="335"/>
      <c r="M29" s="335"/>
      <c r="N29" s="335"/>
      <c r="O29" s="10"/>
      <c r="P29" s="15"/>
      <c r="Q29" s="117"/>
      <c r="R29" s="117"/>
      <c r="S29" s="11"/>
    </row>
    <row r="30" spans="1:19" s="119" customFormat="1" ht="31.15" customHeight="1" x14ac:dyDescent="0.25">
      <c r="A30" s="340">
        <v>3</v>
      </c>
      <c r="B30" s="340"/>
      <c r="C30" s="11"/>
      <c r="D30" s="20"/>
      <c r="E30" s="330"/>
      <c r="F30" s="10"/>
      <c r="G30" s="15"/>
      <c r="H30" s="117"/>
      <c r="I30" s="335"/>
      <c r="J30" s="335"/>
      <c r="K30" s="335"/>
      <c r="L30" s="335"/>
      <c r="M30" s="335"/>
      <c r="N30" s="335"/>
      <c r="O30" s="10"/>
      <c r="P30" s="15"/>
      <c r="Q30" s="117"/>
      <c r="R30" s="117"/>
      <c r="S30" s="11"/>
    </row>
    <row r="31" spans="1:19" s="119" customFormat="1" ht="31.15" customHeight="1" x14ac:dyDescent="0.25">
      <c r="A31" s="429" t="s">
        <v>1588</v>
      </c>
      <c r="B31" s="430"/>
      <c r="C31" s="11"/>
      <c r="D31" s="20"/>
      <c r="E31" s="330"/>
      <c r="F31" s="10"/>
      <c r="G31" s="15"/>
      <c r="H31" s="117"/>
      <c r="I31" s="335"/>
      <c r="J31" s="335"/>
      <c r="K31" s="335"/>
      <c r="L31" s="335"/>
      <c r="M31" s="335"/>
      <c r="N31" s="335"/>
      <c r="O31" s="10"/>
      <c r="P31" s="15"/>
      <c r="Q31" s="117"/>
      <c r="R31" s="117"/>
      <c r="S31" s="11"/>
    </row>
    <row r="32" spans="1:19" s="119" customFormat="1" ht="31.15" customHeight="1" x14ac:dyDescent="0.25">
      <c r="A32" s="431" t="s">
        <v>1590</v>
      </c>
      <c r="B32" s="432"/>
      <c r="C32" s="11"/>
      <c r="D32" s="20"/>
      <c r="E32" s="330"/>
      <c r="F32" s="10"/>
      <c r="G32" s="15"/>
      <c r="H32" s="117"/>
      <c r="I32" s="335"/>
      <c r="J32" s="335"/>
      <c r="K32" s="335"/>
      <c r="L32" s="335"/>
      <c r="M32" s="335"/>
      <c r="N32" s="335"/>
      <c r="O32" s="10"/>
      <c r="P32" s="15"/>
      <c r="Q32" s="117"/>
      <c r="R32" s="117"/>
      <c r="S32" s="11"/>
    </row>
    <row r="33" spans="1:19" s="119" customFormat="1" ht="31.15" customHeight="1" x14ac:dyDescent="0.25">
      <c r="A33" s="429" t="s">
        <v>1535</v>
      </c>
      <c r="B33" s="430"/>
      <c r="C33" s="11"/>
      <c r="D33" s="20"/>
      <c r="E33" s="330"/>
      <c r="F33" s="10"/>
      <c r="G33" s="15"/>
      <c r="H33" s="117"/>
      <c r="I33" s="335"/>
      <c r="J33" s="335"/>
      <c r="K33" s="335"/>
      <c r="L33" s="335"/>
      <c r="M33" s="335"/>
      <c r="N33" s="335"/>
      <c r="O33" s="10"/>
      <c r="P33" s="15"/>
      <c r="Q33" s="117"/>
      <c r="R33" s="117"/>
      <c r="S33" s="11"/>
    </row>
    <row r="34" spans="1:19" s="119" customFormat="1" ht="31.15" customHeight="1" x14ac:dyDescent="0.25">
      <c r="A34" s="340">
        <v>1</v>
      </c>
      <c r="B34" s="340"/>
      <c r="C34" s="11"/>
      <c r="D34" s="20"/>
      <c r="E34" s="330"/>
      <c r="F34" s="10"/>
      <c r="G34" s="15"/>
      <c r="H34" s="117"/>
      <c r="I34" s="335"/>
      <c r="J34" s="335"/>
      <c r="K34" s="335"/>
      <c r="L34" s="335"/>
      <c r="M34" s="335"/>
      <c r="N34" s="335"/>
      <c r="O34" s="10"/>
      <c r="P34" s="15"/>
      <c r="Q34" s="117"/>
      <c r="R34" s="117"/>
      <c r="S34" s="11"/>
    </row>
    <row r="35" spans="1:19" s="119" customFormat="1" ht="31.15" customHeight="1" x14ac:dyDescent="0.25">
      <c r="A35" s="340">
        <v>2</v>
      </c>
      <c r="B35" s="340"/>
      <c r="C35" s="11"/>
      <c r="D35" s="20"/>
      <c r="E35" s="330"/>
      <c r="F35" s="10"/>
      <c r="G35" s="15"/>
      <c r="H35" s="117"/>
      <c r="I35" s="335"/>
      <c r="J35" s="335"/>
      <c r="K35" s="335"/>
      <c r="L35" s="335"/>
      <c r="M35" s="335"/>
      <c r="N35" s="335"/>
      <c r="O35" s="10"/>
      <c r="P35" s="15"/>
      <c r="Q35" s="117"/>
      <c r="R35" s="117"/>
      <c r="S35" s="11"/>
    </row>
    <row r="36" spans="1:19" s="119" customFormat="1" ht="31.15" customHeight="1" x14ac:dyDescent="0.25">
      <c r="A36" s="340">
        <v>3</v>
      </c>
      <c r="B36" s="340"/>
      <c r="C36" s="11"/>
      <c r="D36" s="20"/>
      <c r="E36" s="330"/>
      <c r="F36" s="10"/>
      <c r="G36" s="15"/>
      <c r="H36" s="117"/>
      <c r="I36" s="335"/>
      <c r="J36" s="335"/>
      <c r="K36" s="335"/>
      <c r="L36" s="335"/>
      <c r="M36" s="335"/>
      <c r="N36" s="335"/>
      <c r="O36" s="10"/>
      <c r="P36" s="15"/>
      <c r="Q36" s="117"/>
      <c r="R36" s="117"/>
      <c r="S36" s="11"/>
    </row>
    <row r="37" spans="1:19" s="119" customFormat="1" ht="31.15" customHeight="1" x14ac:dyDescent="0.25">
      <c r="A37" s="429" t="s">
        <v>1589</v>
      </c>
      <c r="B37" s="430"/>
      <c r="C37" s="11"/>
      <c r="D37" s="20"/>
      <c r="E37" s="330"/>
      <c r="F37" s="10"/>
      <c r="G37" s="15"/>
      <c r="H37" s="117"/>
      <c r="I37" s="335"/>
      <c r="J37" s="335"/>
      <c r="K37" s="335"/>
      <c r="L37" s="335"/>
      <c r="M37" s="335"/>
      <c r="N37" s="335"/>
      <c r="O37" s="10"/>
      <c r="P37" s="15"/>
      <c r="Q37" s="117"/>
      <c r="R37" s="117"/>
      <c r="S37" s="11"/>
    </row>
    <row r="38" spans="1:19" s="119" customFormat="1" ht="54.75" customHeight="1" x14ac:dyDescent="0.25">
      <c r="A38" s="431" t="s">
        <v>1582</v>
      </c>
      <c r="B38" s="432"/>
      <c r="C38" s="11"/>
      <c r="D38" s="20"/>
      <c r="E38" s="330"/>
      <c r="F38" s="10"/>
      <c r="G38" s="15"/>
      <c r="H38" s="117"/>
      <c r="I38" s="335"/>
      <c r="J38" s="335"/>
      <c r="K38" s="335"/>
      <c r="L38" s="335"/>
      <c r="M38" s="335"/>
      <c r="N38" s="335"/>
      <c r="O38" s="10"/>
      <c r="P38" s="15"/>
      <c r="Q38" s="117"/>
      <c r="R38" s="117"/>
      <c r="S38" s="11"/>
    </row>
    <row r="39" spans="1:19" x14ac:dyDescent="0.25">
      <c r="H39" s="229"/>
      <c r="I39" s="229"/>
      <c r="J39" s="229"/>
      <c r="K39" s="229"/>
      <c r="L39" s="229"/>
      <c r="M39" s="229"/>
      <c r="N39" s="229"/>
      <c r="Q39" s="229"/>
      <c r="R39" s="229"/>
    </row>
    <row r="40" spans="1:19" x14ac:dyDescent="0.25">
      <c r="A40" s="428" t="s">
        <v>1592</v>
      </c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</row>
    <row r="41" spans="1:19" x14ac:dyDescent="0.25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</row>
    <row r="42" spans="1:19" ht="40.5" customHeight="1" x14ac:dyDescent="0.25">
      <c r="A42" s="428" t="s">
        <v>1593</v>
      </c>
      <c r="B42" s="428" t="s">
        <v>1591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</row>
    <row r="43" spans="1:19" ht="51.75" customHeight="1" x14ac:dyDescent="0.25">
      <c r="A43" s="428" t="s">
        <v>1595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</row>
  </sheetData>
  <mergeCells count="40">
    <mergeCell ref="A4:S4"/>
    <mergeCell ref="A5:A8"/>
    <mergeCell ref="B5:B8"/>
    <mergeCell ref="C5:C8"/>
    <mergeCell ref="D5:D8"/>
    <mergeCell ref="E5:E8"/>
    <mergeCell ref="F5:Q5"/>
    <mergeCell ref="R5:R8"/>
    <mergeCell ref="S5:S8"/>
    <mergeCell ref="F6:H6"/>
    <mergeCell ref="Q7:Q8"/>
    <mergeCell ref="I6:K6"/>
    <mergeCell ref="L6:N6"/>
    <mergeCell ref="O6:Q6"/>
    <mergeCell ref="F7:F8"/>
    <mergeCell ref="G7:G8"/>
    <mergeCell ref="A27:B27"/>
    <mergeCell ref="M7:M8"/>
    <mergeCell ref="N7:N8"/>
    <mergeCell ref="O7:O8"/>
    <mergeCell ref="P7:P8"/>
    <mergeCell ref="A14:B14"/>
    <mergeCell ref="A15:B15"/>
    <mergeCell ref="A19:B19"/>
    <mergeCell ref="A20:B20"/>
    <mergeCell ref="A23:B23"/>
    <mergeCell ref="A9:Q9"/>
    <mergeCell ref="H7:H8"/>
    <mergeCell ref="I7:I8"/>
    <mergeCell ref="J7:J8"/>
    <mergeCell ref="K7:K8"/>
    <mergeCell ref="L7:L8"/>
    <mergeCell ref="A42:S42"/>
    <mergeCell ref="A43:S43"/>
    <mergeCell ref="A31:B31"/>
    <mergeCell ref="A32:B32"/>
    <mergeCell ref="A33:B33"/>
    <mergeCell ref="A37:B37"/>
    <mergeCell ref="A38:B38"/>
    <mergeCell ref="A40:S41"/>
  </mergeCells>
  <conditionalFormatting sqref="A20">
    <cfRule type="duplicateValues" dxfId="58" priority="5"/>
  </conditionalFormatting>
  <conditionalFormatting sqref="A38">
    <cfRule type="duplicateValues" dxfId="57" priority="4"/>
  </conditionalFormatting>
  <conditionalFormatting sqref="B11:B13 A14:A15 B16:B18 B21:B22 A19">
    <cfRule type="duplicateValues" dxfId="56" priority="3"/>
  </conditionalFormatting>
  <conditionalFormatting sqref="A23:A37">
    <cfRule type="duplicateValues" dxfId="55" priority="2"/>
  </conditionalFormatting>
  <conditionalFormatting sqref="A32">
    <cfRule type="duplicateValues" dxfId="54" priority="1"/>
  </conditionalFormatting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154"/>
  <sheetViews>
    <sheetView view="pageBreakPreview" zoomScale="55" zoomScaleNormal="55" zoomScaleSheetLayoutView="55"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F142" sqref="F142"/>
    </sheetView>
  </sheetViews>
  <sheetFormatPr defaultColWidth="8.85546875" defaultRowHeight="15" x14ac:dyDescent="0.25"/>
  <cols>
    <col min="1" max="1" width="11.28515625" style="112" customWidth="1"/>
    <col min="2" max="2" width="50" style="115" customWidth="1"/>
    <col min="3" max="3" width="14.140625" style="114" customWidth="1"/>
    <col min="4" max="4" width="13.42578125" style="114" customWidth="1"/>
    <col min="5" max="5" width="17.42578125" style="114" bestFit="1" customWidth="1"/>
    <col min="6" max="6" width="14.85546875" style="114" customWidth="1"/>
    <col min="7" max="7" width="22.140625" style="114" customWidth="1"/>
    <col min="8" max="14" width="20.140625" style="114" customWidth="1"/>
    <col min="15" max="15" width="14.85546875" style="114" customWidth="1"/>
    <col min="16" max="16" width="22.140625" style="114" customWidth="1"/>
    <col min="17" max="18" width="20.140625" style="114" customWidth="1"/>
    <col min="19" max="19" width="26.28515625" style="114" hidden="1" customWidth="1"/>
    <col min="20" max="16384" width="8.85546875" style="115"/>
  </cols>
  <sheetData>
    <row r="2" spans="1:22" ht="131.44999999999999" customHeight="1" x14ac:dyDescent="0.25">
      <c r="B2" s="113"/>
      <c r="H2" s="329"/>
      <c r="I2" s="329"/>
      <c r="J2" s="329"/>
      <c r="K2" s="329"/>
      <c r="L2" s="329"/>
      <c r="M2" s="329"/>
      <c r="N2" s="329"/>
      <c r="Q2" s="329"/>
      <c r="R2" s="329"/>
      <c r="S2" s="334"/>
    </row>
    <row r="4" spans="1:22" ht="69.75" customHeight="1" x14ac:dyDescent="0.25">
      <c r="A4" s="439" t="s">
        <v>1701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34"/>
      <c r="U4" s="34"/>
      <c r="V4" s="34"/>
    </row>
    <row r="5" spans="1:22" ht="48" customHeight="1" x14ac:dyDescent="0.25">
      <c r="A5" s="440" t="s">
        <v>0</v>
      </c>
      <c r="B5" s="443" t="s">
        <v>1</v>
      </c>
      <c r="C5" s="443" t="s">
        <v>5</v>
      </c>
      <c r="D5" s="443" t="s">
        <v>6</v>
      </c>
      <c r="E5" s="443" t="s">
        <v>7</v>
      </c>
      <c r="F5" s="446" t="s">
        <v>1577</v>
      </c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8"/>
      <c r="R5" s="433" t="s">
        <v>1594</v>
      </c>
      <c r="S5" s="443" t="s">
        <v>1576</v>
      </c>
    </row>
    <row r="6" spans="1:22" ht="36" customHeight="1" x14ac:dyDescent="0.25">
      <c r="A6" s="441"/>
      <c r="B6" s="444"/>
      <c r="C6" s="444"/>
      <c r="D6" s="444"/>
      <c r="E6" s="444"/>
      <c r="F6" s="449" t="s">
        <v>1596</v>
      </c>
      <c r="G6" s="449"/>
      <c r="H6" s="449"/>
      <c r="I6" s="449" t="s">
        <v>1597</v>
      </c>
      <c r="J6" s="449"/>
      <c r="K6" s="449"/>
      <c r="L6" s="449" t="s">
        <v>1598</v>
      </c>
      <c r="M6" s="449"/>
      <c r="N6" s="449"/>
      <c r="O6" s="449" t="s">
        <v>1599</v>
      </c>
      <c r="P6" s="449"/>
      <c r="Q6" s="449"/>
      <c r="R6" s="433"/>
      <c r="S6" s="444"/>
    </row>
    <row r="7" spans="1:22" ht="51" customHeight="1" x14ac:dyDescent="0.25">
      <c r="A7" s="441"/>
      <c r="B7" s="444"/>
      <c r="C7" s="444"/>
      <c r="D7" s="444"/>
      <c r="E7" s="444"/>
      <c r="F7" s="433" t="s">
        <v>2</v>
      </c>
      <c r="G7" s="433" t="s">
        <v>1537</v>
      </c>
      <c r="H7" s="433" t="s">
        <v>1538</v>
      </c>
      <c r="I7" s="433" t="s">
        <v>2</v>
      </c>
      <c r="J7" s="433" t="s">
        <v>1537</v>
      </c>
      <c r="K7" s="433" t="s">
        <v>1538</v>
      </c>
      <c r="L7" s="433" t="s">
        <v>2</v>
      </c>
      <c r="M7" s="433" t="s">
        <v>1537</v>
      </c>
      <c r="N7" s="433" t="s">
        <v>1538</v>
      </c>
      <c r="O7" s="433" t="s">
        <v>2</v>
      </c>
      <c r="P7" s="433" t="s">
        <v>1537</v>
      </c>
      <c r="Q7" s="433" t="s">
        <v>1538</v>
      </c>
      <c r="R7" s="433"/>
      <c r="S7" s="444"/>
    </row>
    <row r="8" spans="1:22" ht="51" customHeight="1" x14ac:dyDescent="0.25">
      <c r="A8" s="442"/>
      <c r="B8" s="445"/>
      <c r="C8" s="445"/>
      <c r="D8" s="445"/>
      <c r="E8" s="445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45"/>
    </row>
    <row r="9" spans="1:22" ht="52.5" customHeight="1" x14ac:dyDescent="0.25">
      <c r="A9" s="438" t="s">
        <v>1603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341"/>
      <c r="S9" s="332"/>
    </row>
    <row r="10" spans="1:22" ht="15.75" x14ac:dyDescent="0.25">
      <c r="A10" s="452" t="s">
        <v>1103</v>
      </c>
      <c r="B10" s="453"/>
      <c r="C10" s="333"/>
      <c r="D10" s="333"/>
      <c r="E10" s="333"/>
      <c r="F10" s="356"/>
      <c r="G10" s="333"/>
      <c r="H10" s="333"/>
      <c r="I10" s="356"/>
      <c r="J10" s="333"/>
      <c r="K10" s="333"/>
      <c r="L10" s="356"/>
      <c r="M10" s="333"/>
      <c r="N10" s="333"/>
      <c r="O10" s="333"/>
      <c r="P10" s="333"/>
      <c r="Q10" s="333"/>
      <c r="R10" s="356"/>
      <c r="S10" s="333"/>
    </row>
    <row r="11" spans="1:22" s="119" customFormat="1" x14ac:dyDescent="0.25">
      <c r="A11" s="345" t="s">
        <v>1581</v>
      </c>
      <c r="B11" s="346" t="s">
        <v>1604</v>
      </c>
      <c r="C11" s="12" t="s">
        <v>31</v>
      </c>
      <c r="D11" s="348" t="s">
        <v>32</v>
      </c>
      <c r="E11" s="330">
        <v>9990010447</v>
      </c>
      <c r="F11" s="359">
        <v>1500</v>
      </c>
      <c r="G11" s="15"/>
      <c r="H11" s="117">
        <f>F11*G11</f>
        <v>0</v>
      </c>
      <c r="I11" s="365"/>
      <c r="J11" s="335"/>
      <c r="K11" s="335"/>
      <c r="L11" s="365"/>
      <c r="M11" s="335"/>
      <c r="N11" s="335"/>
      <c r="O11" s="359">
        <v>1500</v>
      </c>
      <c r="P11" s="15"/>
      <c r="Q11" s="117"/>
      <c r="R11" s="357">
        <f>F11+I11+L11+O11</f>
        <v>3000</v>
      </c>
      <c r="S11" s="11"/>
    </row>
    <row r="12" spans="1:22" s="119" customFormat="1" x14ac:dyDescent="0.25">
      <c r="A12" s="116" t="s">
        <v>1578</v>
      </c>
      <c r="B12" s="45" t="s">
        <v>1700</v>
      </c>
      <c r="C12" s="12" t="s">
        <v>31</v>
      </c>
      <c r="D12" s="20" t="s">
        <v>1698</v>
      </c>
      <c r="E12" s="330">
        <v>9990010447</v>
      </c>
      <c r="F12" s="360">
        <v>950</v>
      </c>
      <c r="G12" s="353"/>
      <c r="H12" s="117"/>
      <c r="I12" s="365"/>
      <c r="J12" s="335"/>
      <c r="K12" s="335"/>
      <c r="L12" s="365"/>
      <c r="M12" s="335"/>
      <c r="N12" s="335"/>
      <c r="O12" s="360">
        <v>950</v>
      </c>
      <c r="P12" s="15"/>
      <c r="Q12" s="117"/>
      <c r="R12" s="357">
        <f>F12+I12+L12+O12</f>
        <v>1900</v>
      </c>
      <c r="S12" s="11"/>
    </row>
    <row r="13" spans="1:22" s="119" customFormat="1" ht="51.6" customHeight="1" x14ac:dyDescent="0.25">
      <c r="A13" s="450" t="s">
        <v>1657</v>
      </c>
      <c r="B13" s="451"/>
      <c r="C13" s="11"/>
      <c r="D13" s="20"/>
      <c r="E13" s="330"/>
      <c r="F13" s="360"/>
      <c r="G13" s="15"/>
      <c r="H13" s="117"/>
      <c r="I13" s="365"/>
      <c r="J13" s="335"/>
      <c r="K13" s="335"/>
      <c r="L13" s="365"/>
      <c r="M13" s="335"/>
      <c r="N13" s="335"/>
      <c r="O13" s="360"/>
      <c r="P13" s="15"/>
      <c r="Q13" s="117"/>
      <c r="R13" s="358"/>
      <c r="S13" s="11"/>
    </row>
    <row r="14" spans="1:22" s="119" customFormat="1" ht="15" customHeight="1" x14ac:dyDescent="0.25">
      <c r="A14" s="434" t="s">
        <v>42</v>
      </c>
      <c r="B14" s="435"/>
      <c r="C14" s="11"/>
      <c r="D14" s="20"/>
      <c r="E14" s="330"/>
      <c r="F14" s="360"/>
      <c r="G14" s="15"/>
      <c r="H14" s="117"/>
      <c r="I14" s="365"/>
      <c r="J14" s="335"/>
      <c r="K14" s="335"/>
      <c r="L14" s="365"/>
      <c r="M14" s="335"/>
      <c r="N14" s="335"/>
      <c r="O14" s="360"/>
      <c r="P14" s="15"/>
      <c r="Q14" s="117"/>
      <c r="R14" s="358"/>
      <c r="S14" s="11"/>
    </row>
    <row r="15" spans="1:22" s="119" customFormat="1" ht="30" x14ac:dyDescent="0.25">
      <c r="A15" s="345" t="s">
        <v>1581</v>
      </c>
      <c r="B15" s="218" t="s">
        <v>1111</v>
      </c>
      <c r="C15" s="131" t="s">
        <v>33</v>
      </c>
      <c r="D15" s="205" t="s">
        <v>32</v>
      </c>
      <c r="E15" s="330"/>
      <c r="F15" s="362">
        <v>3</v>
      </c>
      <c r="G15" s="207"/>
      <c r="H15" s="117">
        <f t="shared" ref="H15:H20" si="0">F15*G15</f>
        <v>0</v>
      </c>
      <c r="I15" s="365">
        <v>4</v>
      </c>
      <c r="J15" s="335"/>
      <c r="K15" s="335"/>
      <c r="L15" s="365">
        <v>3</v>
      </c>
      <c r="M15" s="335"/>
      <c r="N15" s="335"/>
      <c r="O15" s="360">
        <v>4</v>
      </c>
      <c r="P15" s="15"/>
      <c r="Q15" s="117"/>
      <c r="R15" s="357">
        <f t="shared" ref="R15:R59" si="1">F15+I15+L15+O15</f>
        <v>14</v>
      </c>
      <c r="S15" s="361">
        <v>15</v>
      </c>
    </row>
    <row r="16" spans="1:22" s="119" customFormat="1" ht="30" x14ac:dyDescent="0.25">
      <c r="A16" s="345" t="s">
        <v>1578</v>
      </c>
      <c r="B16" s="218" t="s">
        <v>1154</v>
      </c>
      <c r="C16" s="131" t="s">
        <v>33</v>
      </c>
      <c r="D16" s="205" t="s">
        <v>32</v>
      </c>
      <c r="E16" s="330"/>
      <c r="F16" s="361">
        <v>7</v>
      </c>
      <c r="G16" s="207"/>
      <c r="H16" s="117">
        <f t="shared" si="0"/>
        <v>0</v>
      </c>
      <c r="I16" s="365">
        <v>7</v>
      </c>
      <c r="J16" s="335"/>
      <c r="K16" s="335"/>
      <c r="L16" s="365">
        <v>8</v>
      </c>
      <c r="M16" s="335"/>
      <c r="N16" s="335"/>
      <c r="O16" s="360">
        <v>8</v>
      </c>
      <c r="P16" s="15"/>
      <c r="Q16" s="117"/>
      <c r="R16" s="357">
        <f t="shared" si="1"/>
        <v>30</v>
      </c>
      <c r="S16" s="361">
        <v>30</v>
      </c>
    </row>
    <row r="17" spans="1:19" s="119" customFormat="1" ht="45" x14ac:dyDescent="0.25">
      <c r="A17" s="345" t="s">
        <v>1579</v>
      </c>
      <c r="B17" s="218" t="s">
        <v>1155</v>
      </c>
      <c r="C17" s="131" t="s">
        <v>33</v>
      </c>
      <c r="D17" s="205" t="s">
        <v>32</v>
      </c>
      <c r="E17" s="330"/>
      <c r="F17" s="361">
        <v>8</v>
      </c>
      <c r="G17" s="207"/>
      <c r="H17" s="117">
        <f t="shared" si="0"/>
        <v>0</v>
      </c>
      <c r="I17" s="365">
        <v>8</v>
      </c>
      <c r="J17" s="335"/>
      <c r="K17" s="335"/>
      <c r="L17" s="365">
        <v>7</v>
      </c>
      <c r="M17" s="335"/>
      <c r="N17" s="335"/>
      <c r="O17" s="360">
        <v>7</v>
      </c>
      <c r="P17" s="15"/>
      <c r="Q17" s="117"/>
      <c r="R17" s="357">
        <f t="shared" si="1"/>
        <v>30</v>
      </c>
      <c r="S17" s="361">
        <v>30</v>
      </c>
    </row>
    <row r="18" spans="1:19" s="119" customFormat="1" x14ac:dyDescent="0.25">
      <c r="A18" s="345" t="s">
        <v>1580</v>
      </c>
      <c r="B18" s="51" t="s">
        <v>1606</v>
      </c>
      <c r="C18" s="33" t="s">
        <v>33</v>
      </c>
      <c r="D18" s="348" t="s">
        <v>32</v>
      </c>
      <c r="E18" s="330"/>
      <c r="F18" s="362">
        <v>3</v>
      </c>
      <c r="G18" s="40"/>
      <c r="H18" s="117">
        <f t="shared" si="0"/>
        <v>0</v>
      </c>
      <c r="I18" s="365">
        <v>3</v>
      </c>
      <c r="J18" s="335"/>
      <c r="K18" s="335"/>
      <c r="L18" s="365">
        <v>2</v>
      </c>
      <c r="M18" s="335"/>
      <c r="N18" s="335"/>
      <c r="O18" s="360">
        <v>2</v>
      </c>
      <c r="P18" s="15"/>
      <c r="Q18" s="117"/>
      <c r="R18" s="357">
        <f t="shared" si="1"/>
        <v>10</v>
      </c>
      <c r="S18" s="362">
        <v>10</v>
      </c>
    </row>
    <row r="19" spans="1:19" s="119" customFormat="1" x14ac:dyDescent="0.25">
      <c r="A19" s="345" t="s">
        <v>1605</v>
      </c>
      <c r="B19" s="51" t="s">
        <v>1608</v>
      </c>
      <c r="C19" s="33" t="s">
        <v>33</v>
      </c>
      <c r="D19" s="348" t="s">
        <v>32</v>
      </c>
      <c r="E19" s="330"/>
      <c r="F19" s="362">
        <v>4</v>
      </c>
      <c r="G19" s="40"/>
      <c r="H19" s="117">
        <f t="shared" si="0"/>
        <v>0</v>
      </c>
      <c r="I19" s="365">
        <v>4</v>
      </c>
      <c r="J19" s="335"/>
      <c r="K19" s="335"/>
      <c r="L19" s="365">
        <v>4</v>
      </c>
      <c r="M19" s="335"/>
      <c r="N19" s="335"/>
      <c r="O19" s="360">
        <v>3</v>
      </c>
      <c r="P19" s="15"/>
      <c r="Q19" s="117"/>
      <c r="R19" s="357">
        <f t="shared" si="1"/>
        <v>15</v>
      </c>
      <c r="S19" s="362">
        <v>15</v>
      </c>
    </row>
    <row r="20" spans="1:19" s="119" customFormat="1" x14ac:dyDescent="0.25">
      <c r="A20" s="345" t="s">
        <v>1607</v>
      </c>
      <c r="B20" s="51" t="s">
        <v>416</v>
      </c>
      <c r="C20" s="33" t="s">
        <v>33</v>
      </c>
      <c r="D20" s="348" t="s">
        <v>32</v>
      </c>
      <c r="E20" s="330"/>
      <c r="F20" s="362">
        <f>S20/4</f>
        <v>5</v>
      </c>
      <c r="G20" s="40"/>
      <c r="H20" s="117">
        <f t="shared" si="0"/>
        <v>0</v>
      </c>
      <c r="I20" s="365">
        <f>S20/4</f>
        <v>5</v>
      </c>
      <c r="J20" s="335"/>
      <c r="K20" s="335"/>
      <c r="L20" s="360">
        <f>S20/4</f>
        <v>5</v>
      </c>
      <c r="M20" s="335"/>
      <c r="N20" s="335"/>
      <c r="O20" s="360">
        <f>S20/4</f>
        <v>5</v>
      </c>
      <c r="P20" s="15"/>
      <c r="Q20" s="117"/>
      <c r="R20" s="357">
        <f t="shared" si="1"/>
        <v>20</v>
      </c>
      <c r="S20" s="362">
        <v>20</v>
      </c>
    </row>
    <row r="21" spans="1:19" s="119" customFormat="1" x14ac:dyDescent="0.25">
      <c r="A21" s="345" t="s">
        <v>1609</v>
      </c>
      <c r="B21" s="51" t="s">
        <v>1611</v>
      </c>
      <c r="C21" s="33" t="s">
        <v>1663</v>
      </c>
      <c r="D21" s="348" t="s">
        <v>32</v>
      </c>
      <c r="E21" s="330"/>
      <c r="F21" s="362">
        <v>2</v>
      </c>
      <c r="G21" s="40"/>
      <c r="H21" s="117">
        <f t="shared" ref="H21:H58" si="2">F21*G21</f>
        <v>0</v>
      </c>
      <c r="I21" s="365">
        <v>3</v>
      </c>
      <c r="J21" s="335"/>
      <c r="K21" s="335"/>
      <c r="L21" s="360">
        <v>3</v>
      </c>
      <c r="M21" s="335"/>
      <c r="N21" s="335"/>
      <c r="O21" s="360">
        <f>S21/4</f>
        <v>2.5</v>
      </c>
      <c r="P21" s="15"/>
      <c r="Q21" s="117"/>
      <c r="R21" s="357">
        <f t="shared" si="1"/>
        <v>10.5</v>
      </c>
      <c r="S21" s="362">
        <v>10</v>
      </c>
    </row>
    <row r="22" spans="1:19" s="119" customFormat="1" ht="30" x14ac:dyDescent="0.25">
      <c r="A22" s="345" t="s">
        <v>1610</v>
      </c>
      <c r="B22" s="51" t="s">
        <v>413</v>
      </c>
      <c r="C22" s="33" t="s">
        <v>33</v>
      </c>
      <c r="D22" s="348" t="s">
        <v>32</v>
      </c>
      <c r="E22" s="330"/>
      <c r="F22" s="362">
        <v>11</v>
      </c>
      <c r="G22" s="40"/>
      <c r="H22" s="117">
        <f t="shared" si="2"/>
        <v>0</v>
      </c>
      <c r="I22" s="365">
        <v>12</v>
      </c>
      <c r="J22" s="335"/>
      <c r="K22" s="335"/>
      <c r="L22" s="360">
        <v>13</v>
      </c>
      <c r="M22" s="335"/>
      <c r="N22" s="335"/>
      <c r="O22" s="360">
        <v>14</v>
      </c>
      <c r="P22" s="15"/>
      <c r="Q22" s="117"/>
      <c r="R22" s="357">
        <f t="shared" si="1"/>
        <v>50</v>
      </c>
      <c r="S22" s="362">
        <v>50</v>
      </c>
    </row>
    <row r="23" spans="1:19" s="119" customFormat="1" ht="45" x14ac:dyDescent="0.25">
      <c r="A23" s="345" t="s">
        <v>1612</v>
      </c>
      <c r="B23" s="51" t="s">
        <v>1156</v>
      </c>
      <c r="C23" s="33" t="s">
        <v>33</v>
      </c>
      <c r="D23" s="348" t="s">
        <v>32</v>
      </c>
      <c r="E23" s="330"/>
      <c r="F23" s="362">
        <f>S23/4</f>
        <v>860</v>
      </c>
      <c r="G23" s="40"/>
      <c r="H23" s="117">
        <f t="shared" si="2"/>
        <v>0</v>
      </c>
      <c r="I23" s="365">
        <f>S23/4</f>
        <v>860</v>
      </c>
      <c r="J23" s="335"/>
      <c r="K23" s="335"/>
      <c r="L23" s="360">
        <f>S23/4</f>
        <v>860</v>
      </c>
      <c r="M23" s="335"/>
      <c r="N23" s="335"/>
      <c r="O23" s="360">
        <f>S23/4</f>
        <v>860</v>
      </c>
      <c r="P23" s="15"/>
      <c r="Q23" s="117"/>
      <c r="R23" s="357">
        <f t="shared" si="1"/>
        <v>3440</v>
      </c>
      <c r="S23" s="362">
        <v>3440</v>
      </c>
    </row>
    <row r="24" spans="1:19" s="119" customFormat="1" ht="30" x14ac:dyDescent="0.25">
      <c r="A24" s="345" t="s">
        <v>1613</v>
      </c>
      <c r="B24" s="51" t="s">
        <v>364</v>
      </c>
      <c r="C24" s="33" t="s">
        <v>33</v>
      </c>
      <c r="D24" s="348" t="s">
        <v>32</v>
      </c>
      <c r="E24" s="330"/>
      <c r="F24" s="362">
        <f>S24/4</f>
        <v>25</v>
      </c>
      <c r="G24" s="40"/>
      <c r="H24" s="117">
        <f t="shared" si="2"/>
        <v>0</v>
      </c>
      <c r="I24" s="365">
        <f>S24/4</f>
        <v>25</v>
      </c>
      <c r="J24" s="335"/>
      <c r="K24" s="335"/>
      <c r="L24" s="360">
        <f>S24/4</f>
        <v>25</v>
      </c>
      <c r="M24" s="335"/>
      <c r="N24" s="335"/>
      <c r="O24" s="360">
        <f>S24/4</f>
        <v>25</v>
      </c>
      <c r="P24" s="15"/>
      <c r="Q24" s="117"/>
      <c r="R24" s="357">
        <f t="shared" si="1"/>
        <v>100</v>
      </c>
      <c r="S24" s="362">
        <v>100</v>
      </c>
    </row>
    <row r="25" spans="1:19" s="119" customFormat="1" x14ac:dyDescent="0.25">
      <c r="A25" s="345" t="s">
        <v>1614</v>
      </c>
      <c r="B25" s="51" t="s">
        <v>382</v>
      </c>
      <c r="C25" s="33" t="s">
        <v>33</v>
      </c>
      <c r="D25" s="348" t="s">
        <v>32</v>
      </c>
      <c r="E25" s="330"/>
      <c r="F25" s="362">
        <f>S25/4</f>
        <v>125</v>
      </c>
      <c r="G25" s="40"/>
      <c r="H25" s="117">
        <f t="shared" si="2"/>
        <v>0</v>
      </c>
      <c r="I25" s="365">
        <f>S25/4</f>
        <v>125</v>
      </c>
      <c r="J25" s="335"/>
      <c r="K25" s="335"/>
      <c r="L25" s="360">
        <f>S25/4</f>
        <v>125</v>
      </c>
      <c r="M25" s="335"/>
      <c r="N25" s="335"/>
      <c r="O25" s="360">
        <f>S25/4</f>
        <v>125</v>
      </c>
      <c r="P25" s="15"/>
      <c r="Q25" s="117"/>
      <c r="R25" s="357">
        <f t="shared" si="1"/>
        <v>500</v>
      </c>
      <c r="S25" s="362">
        <v>500</v>
      </c>
    </row>
    <row r="26" spans="1:19" s="119" customFormat="1" x14ac:dyDescent="0.25">
      <c r="A26" s="345" t="s">
        <v>1615</v>
      </c>
      <c r="B26" s="51" t="s">
        <v>1617</v>
      </c>
      <c r="C26" s="33" t="s">
        <v>33</v>
      </c>
      <c r="D26" s="348" t="s">
        <v>32</v>
      </c>
      <c r="E26" s="330"/>
      <c r="F26" s="362">
        <f>S26/4</f>
        <v>5</v>
      </c>
      <c r="G26" s="40"/>
      <c r="H26" s="117">
        <f t="shared" si="2"/>
        <v>0</v>
      </c>
      <c r="I26" s="365">
        <f>S26/4</f>
        <v>5</v>
      </c>
      <c r="J26" s="335"/>
      <c r="K26" s="335"/>
      <c r="L26" s="360">
        <f>S26/4</f>
        <v>5</v>
      </c>
      <c r="M26" s="335"/>
      <c r="N26" s="335"/>
      <c r="O26" s="360">
        <f>S26/4</f>
        <v>5</v>
      </c>
      <c r="P26" s="15"/>
      <c r="Q26" s="117"/>
      <c r="R26" s="357">
        <f t="shared" si="1"/>
        <v>20</v>
      </c>
      <c r="S26" s="362">
        <v>20</v>
      </c>
    </row>
    <row r="27" spans="1:19" s="119" customFormat="1" x14ac:dyDescent="0.25">
      <c r="A27" s="345" t="s">
        <v>1616</v>
      </c>
      <c r="B27" s="51" t="s">
        <v>1619</v>
      </c>
      <c r="C27" s="33" t="s">
        <v>33</v>
      </c>
      <c r="D27" s="348" t="s">
        <v>32</v>
      </c>
      <c r="E27" s="330"/>
      <c r="F27" s="362">
        <v>7</v>
      </c>
      <c r="G27" s="40"/>
      <c r="H27" s="117">
        <f t="shared" si="2"/>
        <v>0</v>
      </c>
      <c r="I27" s="365">
        <v>8</v>
      </c>
      <c r="J27" s="335"/>
      <c r="K27" s="335"/>
      <c r="L27" s="360">
        <v>7</v>
      </c>
      <c r="M27" s="335"/>
      <c r="N27" s="335"/>
      <c r="O27" s="360">
        <v>8</v>
      </c>
      <c r="P27" s="15"/>
      <c r="Q27" s="117"/>
      <c r="R27" s="357">
        <f t="shared" si="1"/>
        <v>30</v>
      </c>
      <c r="S27" s="362">
        <v>30</v>
      </c>
    </row>
    <row r="28" spans="1:19" s="119" customFormat="1" ht="45" x14ac:dyDescent="0.25">
      <c r="A28" s="345" t="s">
        <v>1618</v>
      </c>
      <c r="B28" s="51" t="s">
        <v>1621</v>
      </c>
      <c r="C28" s="33" t="s">
        <v>33</v>
      </c>
      <c r="D28" s="348" t="s">
        <v>32</v>
      </c>
      <c r="E28" s="330"/>
      <c r="F28" s="362">
        <v>11</v>
      </c>
      <c r="G28" s="40"/>
      <c r="H28" s="117">
        <f t="shared" si="2"/>
        <v>0</v>
      </c>
      <c r="I28" s="365">
        <f>S28/4</f>
        <v>12.5</v>
      </c>
      <c r="J28" s="335"/>
      <c r="K28" s="335"/>
      <c r="L28" s="360">
        <v>13</v>
      </c>
      <c r="M28" s="335"/>
      <c r="N28" s="335"/>
      <c r="O28" s="360">
        <v>13</v>
      </c>
      <c r="P28" s="15"/>
      <c r="Q28" s="117"/>
      <c r="R28" s="357">
        <f t="shared" si="1"/>
        <v>49.5</v>
      </c>
      <c r="S28" s="362">
        <v>50</v>
      </c>
    </row>
    <row r="29" spans="1:19" s="119" customFormat="1" ht="30" x14ac:dyDescent="0.25">
      <c r="A29" s="345" t="s">
        <v>1620</v>
      </c>
      <c r="B29" s="51" t="s">
        <v>1623</v>
      </c>
      <c r="C29" s="33" t="s">
        <v>33</v>
      </c>
      <c r="D29" s="348" t="s">
        <v>32</v>
      </c>
      <c r="E29" s="330"/>
      <c r="F29" s="362">
        <v>7</v>
      </c>
      <c r="G29" s="40"/>
      <c r="H29" s="117">
        <f>F29*G29</f>
        <v>0</v>
      </c>
      <c r="I29" s="365">
        <v>8</v>
      </c>
      <c r="J29" s="335"/>
      <c r="K29" s="335"/>
      <c r="L29" s="360">
        <v>7</v>
      </c>
      <c r="M29" s="335"/>
      <c r="N29" s="335"/>
      <c r="O29" s="360">
        <v>8</v>
      </c>
      <c r="P29" s="15"/>
      <c r="Q29" s="117"/>
      <c r="R29" s="357">
        <f t="shared" si="1"/>
        <v>30</v>
      </c>
      <c r="S29" s="362">
        <v>30</v>
      </c>
    </row>
    <row r="30" spans="1:19" s="119" customFormat="1" x14ac:dyDescent="0.25">
      <c r="A30" s="345" t="s">
        <v>1622</v>
      </c>
      <c r="B30" s="51" t="s">
        <v>404</v>
      </c>
      <c r="C30" s="33" t="s">
        <v>33</v>
      </c>
      <c r="D30" s="348" t="s">
        <v>32</v>
      </c>
      <c r="E30" s="330"/>
      <c r="F30" s="362">
        <v>7</v>
      </c>
      <c r="G30" s="40"/>
      <c r="H30" s="117">
        <f>F30*G30</f>
        <v>0</v>
      </c>
      <c r="I30" s="365">
        <v>8</v>
      </c>
      <c r="J30" s="335"/>
      <c r="K30" s="335"/>
      <c r="L30" s="360">
        <v>7</v>
      </c>
      <c r="M30" s="335"/>
      <c r="N30" s="335"/>
      <c r="O30" s="360">
        <v>8</v>
      </c>
      <c r="P30" s="15"/>
      <c r="Q30" s="117"/>
      <c r="R30" s="357">
        <f t="shared" si="1"/>
        <v>30</v>
      </c>
      <c r="S30" s="362">
        <v>30</v>
      </c>
    </row>
    <row r="31" spans="1:19" s="119" customFormat="1" x14ac:dyDescent="0.25">
      <c r="A31" s="345" t="s">
        <v>1624</v>
      </c>
      <c r="B31" s="51" t="s">
        <v>406</v>
      </c>
      <c r="C31" s="33" t="s">
        <v>33</v>
      </c>
      <c r="D31" s="348" t="s">
        <v>32</v>
      </c>
      <c r="E31" s="330"/>
      <c r="F31" s="362">
        <v>7</v>
      </c>
      <c r="G31" s="40"/>
      <c r="H31" s="117">
        <f>F31*G31</f>
        <v>0</v>
      </c>
      <c r="I31" s="365">
        <v>8</v>
      </c>
      <c r="J31" s="335"/>
      <c r="K31" s="335"/>
      <c r="L31" s="360">
        <v>7</v>
      </c>
      <c r="M31" s="335"/>
      <c r="N31" s="335"/>
      <c r="O31" s="360">
        <v>8</v>
      </c>
      <c r="P31" s="15"/>
      <c r="Q31" s="117"/>
      <c r="R31" s="357">
        <f t="shared" si="1"/>
        <v>30</v>
      </c>
      <c r="S31" s="362">
        <v>30</v>
      </c>
    </row>
    <row r="32" spans="1:19" s="119" customFormat="1" x14ac:dyDescent="0.25">
      <c r="A32" s="345" t="s">
        <v>1625</v>
      </c>
      <c r="B32" s="51" t="s">
        <v>405</v>
      </c>
      <c r="C32" s="33" t="s">
        <v>33</v>
      </c>
      <c r="D32" s="348" t="s">
        <v>32</v>
      </c>
      <c r="E32" s="330"/>
      <c r="F32" s="362">
        <v>7</v>
      </c>
      <c r="G32" s="40"/>
      <c r="H32" s="117">
        <f>F32*G32</f>
        <v>0</v>
      </c>
      <c r="I32" s="365">
        <v>8</v>
      </c>
      <c r="J32" s="335"/>
      <c r="K32" s="335"/>
      <c r="L32" s="360">
        <v>7</v>
      </c>
      <c r="M32" s="335"/>
      <c r="N32" s="335"/>
      <c r="O32" s="360">
        <v>8</v>
      </c>
      <c r="P32" s="15"/>
      <c r="Q32" s="117"/>
      <c r="R32" s="357">
        <f t="shared" si="1"/>
        <v>30</v>
      </c>
      <c r="S32" s="362">
        <v>30</v>
      </c>
    </row>
    <row r="33" spans="1:19" s="119" customFormat="1" ht="30" x14ac:dyDescent="0.25">
      <c r="A33" s="345" t="s">
        <v>1626</v>
      </c>
      <c r="B33" s="51" t="s">
        <v>399</v>
      </c>
      <c r="C33" s="33" t="s">
        <v>33</v>
      </c>
      <c r="D33" s="348" t="s">
        <v>32</v>
      </c>
      <c r="E33" s="330"/>
      <c r="F33" s="362">
        <v>3</v>
      </c>
      <c r="G33" s="40"/>
      <c r="H33" s="117">
        <f t="shared" si="2"/>
        <v>0</v>
      </c>
      <c r="I33" s="365">
        <v>4</v>
      </c>
      <c r="J33" s="335"/>
      <c r="K33" s="335"/>
      <c r="L33" s="360">
        <v>4</v>
      </c>
      <c r="M33" s="335"/>
      <c r="N33" s="335"/>
      <c r="O33" s="360">
        <v>4</v>
      </c>
      <c r="P33" s="15"/>
      <c r="Q33" s="117"/>
      <c r="R33" s="357">
        <f t="shared" si="1"/>
        <v>15</v>
      </c>
      <c r="S33" s="362">
        <v>15</v>
      </c>
    </row>
    <row r="34" spans="1:19" s="119" customFormat="1" x14ac:dyDescent="0.25">
      <c r="A34" s="345" t="s">
        <v>1627</v>
      </c>
      <c r="B34" s="51" t="s">
        <v>1629</v>
      </c>
      <c r="C34" s="33" t="s">
        <v>33</v>
      </c>
      <c r="D34" s="348" t="s">
        <v>32</v>
      </c>
      <c r="E34" s="330"/>
      <c r="F34" s="362">
        <v>3</v>
      </c>
      <c r="G34" s="40"/>
      <c r="H34" s="117">
        <f>F34*G34</f>
        <v>0</v>
      </c>
      <c r="I34" s="365">
        <v>4</v>
      </c>
      <c r="J34" s="335"/>
      <c r="K34" s="335"/>
      <c r="L34" s="360">
        <v>4</v>
      </c>
      <c r="M34" s="335"/>
      <c r="N34" s="335"/>
      <c r="O34" s="360">
        <v>4</v>
      </c>
      <c r="P34" s="15"/>
      <c r="Q34" s="117"/>
      <c r="R34" s="357">
        <f t="shared" si="1"/>
        <v>15</v>
      </c>
      <c r="S34" s="362">
        <v>15</v>
      </c>
    </row>
    <row r="35" spans="1:19" s="119" customFormat="1" x14ac:dyDescent="0.25">
      <c r="A35" s="345" t="s">
        <v>1628</v>
      </c>
      <c r="B35" s="51" t="s">
        <v>409</v>
      </c>
      <c r="C35" s="33" t="s">
        <v>33</v>
      </c>
      <c r="D35" s="348" t="s">
        <v>32</v>
      </c>
      <c r="E35" s="330"/>
      <c r="F35" s="362">
        <v>7</v>
      </c>
      <c r="G35" s="40"/>
      <c r="H35" s="117">
        <f>F35*G35</f>
        <v>0</v>
      </c>
      <c r="I35" s="365">
        <v>8</v>
      </c>
      <c r="J35" s="335"/>
      <c r="K35" s="335"/>
      <c r="L35" s="360">
        <v>7</v>
      </c>
      <c r="M35" s="335"/>
      <c r="N35" s="335"/>
      <c r="O35" s="360">
        <v>8</v>
      </c>
      <c r="P35" s="15"/>
      <c r="Q35" s="117"/>
      <c r="R35" s="357">
        <f t="shared" si="1"/>
        <v>30</v>
      </c>
      <c r="S35" s="362">
        <v>30</v>
      </c>
    </row>
    <row r="36" spans="1:19" s="119" customFormat="1" x14ac:dyDescent="0.25">
      <c r="A36" s="345" t="s">
        <v>1630</v>
      </c>
      <c r="B36" s="51" t="s">
        <v>1632</v>
      </c>
      <c r="C36" s="33" t="s">
        <v>33</v>
      </c>
      <c r="D36" s="348" t="s">
        <v>32</v>
      </c>
      <c r="E36" s="330"/>
      <c r="F36" s="362">
        <f>S36/4</f>
        <v>5</v>
      </c>
      <c r="G36" s="40"/>
      <c r="H36" s="117">
        <f t="shared" si="2"/>
        <v>0</v>
      </c>
      <c r="I36" s="365">
        <f>S36/4</f>
        <v>5</v>
      </c>
      <c r="J36" s="335"/>
      <c r="K36" s="335"/>
      <c r="L36" s="360">
        <f>S36/4</f>
        <v>5</v>
      </c>
      <c r="M36" s="335"/>
      <c r="N36" s="335"/>
      <c r="O36" s="360">
        <f>S36/4</f>
        <v>5</v>
      </c>
      <c r="P36" s="15"/>
      <c r="Q36" s="117"/>
      <c r="R36" s="357">
        <f t="shared" si="1"/>
        <v>20</v>
      </c>
      <c r="S36" s="362">
        <v>20</v>
      </c>
    </row>
    <row r="37" spans="1:19" s="119" customFormat="1" x14ac:dyDescent="0.25">
      <c r="A37" s="345" t="s">
        <v>1631</v>
      </c>
      <c r="B37" s="51" t="s">
        <v>411</v>
      </c>
      <c r="C37" s="33" t="s">
        <v>33</v>
      </c>
      <c r="D37" s="348" t="s">
        <v>32</v>
      </c>
      <c r="E37" s="330"/>
      <c r="F37" s="362">
        <v>3</v>
      </c>
      <c r="G37" s="40"/>
      <c r="H37" s="117">
        <f>F37*G37</f>
        <v>0</v>
      </c>
      <c r="I37" s="365">
        <v>4</v>
      </c>
      <c r="J37" s="335"/>
      <c r="K37" s="335"/>
      <c r="L37" s="360">
        <v>4</v>
      </c>
      <c r="M37" s="335"/>
      <c r="N37" s="335"/>
      <c r="O37" s="360">
        <v>4</v>
      </c>
      <c r="P37" s="15"/>
      <c r="Q37" s="117"/>
      <c r="R37" s="357">
        <f t="shared" si="1"/>
        <v>15</v>
      </c>
      <c r="S37" s="362">
        <v>15</v>
      </c>
    </row>
    <row r="38" spans="1:19" s="119" customFormat="1" x14ac:dyDescent="0.25">
      <c r="A38" s="345" t="s">
        <v>1633</v>
      </c>
      <c r="B38" s="51" t="s">
        <v>412</v>
      </c>
      <c r="C38" s="33" t="s">
        <v>33</v>
      </c>
      <c r="D38" s="348" t="s">
        <v>32</v>
      </c>
      <c r="E38" s="330"/>
      <c r="F38" s="362">
        <f>S38/4</f>
        <v>15</v>
      </c>
      <c r="G38" s="40"/>
      <c r="H38" s="117">
        <f t="shared" si="2"/>
        <v>0</v>
      </c>
      <c r="I38" s="365">
        <f t="shared" ref="I38:I58" si="3">S38/4</f>
        <v>15</v>
      </c>
      <c r="J38" s="335"/>
      <c r="K38" s="335"/>
      <c r="L38" s="360">
        <f t="shared" ref="L38:L58" si="4">S38/4</f>
        <v>15</v>
      </c>
      <c r="M38" s="335"/>
      <c r="N38" s="335"/>
      <c r="O38" s="360">
        <f t="shared" ref="O38:O58" si="5">S38/4</f>
        <v>15</v>
      </c>
      <c r="P38" s="15"/>
      <c r="Q38" s="117"/>
      <c r="R38" s="357">
        <f t="shared" si="1"/>
        <v>60</v>
      </c>
      <c r="S38" s="362">
        <v>60</v>
      </c>
    </row>
    <row r="39" spans="1:19" s="119" customFormat="1" x14ac:dyDescent="0.25">
      <c r="A39" s="345" t="s">
        <v>1634</v>
      </c>
      <c r="B39" s="89" t="s">
        <v>426</v>
      </c>
      <c r="C39" s="83" t="s">
        <v>402</v>
      </c>
      <c r="D39" s="87" t="s">
        <v>32</v>
      </c>
      <c r="E39" s="330"/>
      <c r="F39" s="362">
        <f>S39/4</f>
        <v>15</v>
      </c>
      <c r="G39" s="40"/>
      <c r="H39" s="117">
        <f t="shared" si="2"/>
        <v>0</v>
      </c>
      <c r="I39" s="365">
        <f t="shared" si="3"/>
        <v>15</v>
      </c>
      <c r="J39" s="335"/>
      <c r="K39" s="335"/>
      <c r="L39" s="360">
        <f t="shared" si="4"/>
        <v>15</v>
      </c>
      <c r="M39" s="335"/>
      <c r="N39" s="335"/>
      <c r="O39" s="360">
        <f t="shared" si="5"/>
        <v>15</v>
      </c>
      <c r="P39" s="15"/>
      <c r="Q39" s="117"/>
      <c r="R39" s="357">
        <f t="shared" si="1"/>
        <v>60</v>
      </c>
      <c r="S39" s="363">
        <v>60</v>
      </c>
    </row>
    <row r="40" spans="1:19" s="119" customFormat="1" x14ac:dyDescent="0.25">
      <c r="A40" s="345" t="s">
        <v>1635</v>
      </c>
      <c r="B40" s="89" t="s">
        <v>410</v>
      </c>
      <c r="C40" s="83" t="s">
        <v>402</v>
      </c>
      <c r="D40" s="87" t="s">
        <v>32</v>
      </c>
      <c r="E40" s="330"/>
      <c r="F40" s="362">
        <v>2</v>
      </c>
      <c r="G40" s="40"/>
      <c r="H40" s="117">
        <f t="shared" si="2"/>
        <v>0</v>
      </c>
      <c r="I40" s="365">
        <f t="shared" si="3"/>
        <v>2.5</v>
      </c>
      <c r="J40" s="335"/>
      <c r="K40" s="335"/>
      <c r="L40" s="360">
        <f t="shared" si="4"/>
        <v>2.5</v>
      </c>
      <c r="M40" s="335"/>
      <c r="N40" s="335"/>
      <c r="O40" s="360">
        <f t="shared" si="5"/>
        <v>2.5</v>
      </c>
      <c r="P40" s="15"/>
      <c r="Q40" s="117"/>
      <c r="R40" s="357">
        <f t="shared" si="1"/>
        <v>9.5</v>
      </c>
      <c r="S40" s="363">
        <v>10</v>
      </c>
    </row>
    <row r="41" spans="1:19" s="119" customFormat="1" x14ac:dyDescent="0.25">
      <c r="A41" s="345" t="s">
        <v>1636</v>
      </c>
      <c r="B41" s="51" t="s">
        <v>1638</v>
      </c>
      <c r="C41" s="83" t="s">
        <v>402</v>
      </c>
      <c r="D41" s="87" t="s">
        <v>32</v>
      </c>
      <c r="E41" s="330"/>
      <c r="F41" s="362">
        <v>2</v>
      </c>
      <c r="G41" s="40"/>
      <c r="H41" s="117">
        <f t="shared" si="2"/>
        <v>0</v>
      </c>
      <c r="I41" s="365">
        <f t="shared" si="3"/>
        <v>2.5</v>
      </c>
      <c r="J41" s="335"/>
      <c r="K41" s="335"/>
      <c r="L41" s="360">
        <f t="shared" si="4"/>
        <v>2.5</v>
      </c>
      <c r="M41" s="335"/>
      <c r="N41" s="335"/>
      <c r="O41" s="360">
        <f t="shared" si="5"/>
        <v>2.5</v>
      </c>
      <c r="P41" s="15"/>
      <c r="Q41" s="117"/>
      <c r="R41" s="357">
        <f t="shared" si="1"/>
        <v>9.5</v>
      </c>
      <c r="S41" s="363">
        <v>10</v>
      </c>
    </row>
    <row r="42" spans="1:19" s="119" customFormat="1" ht="30" x14ac:dyDescent="0.25">
      <c r="A42" s="345" t="s">
        <v>1637</v>
      </c>
      <c r="B42" s="89" t="s">
        <v>423</v>
      </c>
      <c r="C42" s="83" t="s">
        <v>402</v>
      </c>
      <c r="D42" s="87" t="s">
        <v>32</v>
      </c>
      <c r="E42" s="330"/>
      <c r="F42" s="362">
        <v>2</v>
      </c>
      <c r="G42" s="40"/>
      <c r="H42" s="117">
        <f t="shared" si="2"/>
        <v>0</v>
      </c>
      <c r="I42" s="365">
        <f t="shared" si="3"/>
        <v>2.5</v>
      </c>
      <c r="J42" s="335"/>
      <c r="K42" s="335"/>
      <c r="L42" s="360">
        <f t="shared" si="4"/>
        <v>2.5</v>
      </c>
      <c r="M42" s="335"/>
      <c r="N42" s="335"/>
      <c r="O42" s="360">
        <f t="shared" si="5"/>
        <v>2.5</v>
      </c>
      <c r="P42" s="15"/>
      <c r="Q42" s="117"/>
      <c r="R42" s="357">
        <f t="shared" si="1"/>
        <v>9.5</v>
      </c>
      <c r="S42" s="363">
        <v>10</v>
      </c>
    </row>
    <row r="43" spans="1:19" s="119" customFormat="1" x14ac:dyDescent="0.25">
      <c r="A43" s="345" t="s">
        <v>1639</v>
      </c>
      <c r="B43" s="89" t="s">
        <v>427</v>
      </c>
      <c r="C43" s="83" t="s">
        <v>402</v>
      </c>
      <c r="D43" s="87" t="s">
        <v>32</v>
      </c>
      <c r="E43" s="330"/>
      <c r="F43" s="362">
        <v>7</v>
      </c>
      <c r="G43" s="40"/>
      <c r="H43" s="117">
        <f t="shared" si="2"/>
        <v>0</v>
      </c>
      <c r="I43" s="365">
        <f t="shared" si="3"/>
        <v>7.5</v>
      </c>
      <c r="J43" s="335"/>
      <c r="K43" s="335"/>
      <c r="L43" s="360">
        <f t="shared" si="4"/>
        <v>7.5</v>
      </c>
      <c r="M43" s="335"/>
      <c r="N43" s="335"/>
      <c r="O43" s="360">
        <f t="shared" si="5"/>
        <v>7.5</v>
      </c>
      <c r="P43" s="15"/>
      <c r="Q43" s="117"/>
      <c r="R43" s="357">
        <f t="shared" si="1"/>
        <v>29.5</v>
      </c>
      <c r="S43" s="363">
        <v>30</v>
      </c>
    </row>
    <row r="44" spans="1:19" s="119" customFormat="1" ht="30" x14ac:dyDescent="0.25">
      <c r="A44" s="345" t="s">
        <v>1640</v>
      </c>
      <c r="B44" s="89" t="s">
        <v>415</v>
      </c>
      <c r="C44" s="83" t="s">
        <v>402</v>
      </c>
      <c r="D44" s="87" t="s">
        <v>32</v>
      </c>
      <c r="E44" s="330"/>
      <c r="F44" s="362">
        <v>2</v>
      </c>
      <c r="G44" s="40"/>
      <c r="H44" s="117">
        <f t="shared" si="2"/>
        <v>0</v>
      </c>
      <c r="I44" s="365">
        <f t="shared" si="3"/>
        <v>2.5</v>
      </c>
      <c r="J44" s="335"/>
      <c r="K44" s="335"/>
      <c r="L44" s="360">
        <f t="shared" si="4"/>
        <v>2.5</v>
      </c>
      <c r="M44" s="335"/>
      <c r="N44" s="335"/>
      <c r="O44" s="360">
        <f t="shared" si="5"/>
        <v>2.5</v>
      </c>
      <c r="P44" s="15"/>
      <c r="Q44" s="117"/>
      <c r="R44" s="357">
        <f t="shared" si="1"/>
        <v>9.5</v>
      </c>
      <c r="S44" s="363">
        <v>10</v>
      </c>
    </row>
    <row r="45" spans="1:19" s="119" customFormat="1" ht="30" x14ac:dyDescent="0.25">
      <c r="A45" s="345" t="s">
        <v>1641</v>
      </c>
      <c r="B45" s="89" t="s">
        <v>1643</v>
      </c>
      <c r="C45" s="83" t="s">
        <v>402</v>
      </c>
      <c r="D45" s="87" t="s">
        <v>32</v>
      </c>
      <c r="E45" s="330"/>
      <c r="F45" s="362">
        <v>3</v>
      </c>
      <c r="G45" s="40"/>
      <c r="H45" s="117">
        <f t="shared" si="2"/>
        <v>0</v>
      </c>
      <c r="I45" s="365">
        <f t="shared" si="3"/>
        <v>3.75</v>
      </c>
      <c r="J45" s="335"/>
      <c r="K45" s="335"/>
      <c r="L45" s="360">
        <f t="shared" si="4"/>
        <v>3.75</v>
      </c>
      <c r="M45" s="335"/>
      <c r="N45" s="335"/>
      <c r="O45" s="360">
        <f t="shared" si="5"/>
        <v>3.75</v>
      </c>
      <c r="P45" s="15"/>
      <c r="Q45" s="117"/>
      <c r="R45" s="357">
        <f t="shared" si="1"/>
        <v>14.25</v>
      </c>
      <c r="S45" s="363">
        <v>15</v>
      </c>
    </row>
    <row r="46" spans="1:19" s="119" customFormat="1" ht="30" x14ac:dyDescent="0.25">
      <c r="A46" s="345" t="s">
        <v>1642</v>
      </c>
      <c r="B46" s="89" t="s">
        <v>440</v>
      </c>
      <c r="C46" s="83" t="s">
        <v>402</v>
      </c>
      <c r="D46" s="87" t="s">
        <v>32</v>
      </c>
      <c r="E46" s="330"/>
      <c r="F46" s="362">
        <v>3</v>
      </c>
      <c r="G46" s="40"/>
      <c r="H46" s="117">
        <f t="shared" si="2"/>
        <v>0</v>
      </c>
      <c r="I46" s="365">
        <f t="shared" si="3"/>
        <v>3.75</v>
      </c>
      <c r="J46" s="335"/>
      <c r="K46" s="335"/>
      <c r="L46" s="360">
        <f t="shared" si="4"/>
        <v>3.75</v>
      </c>
      <c r="M46" s="335"/>
      <c r="N46" s="335"/>
      <c r="O46" s="360">
        <f t="shared" si="5"/>
        <v>3.75</v>
      </c>
      <c r="P46" s="15"/>
      <c r="Q46" s="117"/>
      <c r="R46" s="357">
        <f t="shared" si="1"/>
        <v>14.25</v>
      </c>
      <c r="S46" s="363">
        <v>15</v>
      </c>
    </row>
    <row r="47" spans="1:19" s="119" customFormat="1" ht="30" x14ac:dyDescent="0.25">
      <c r="A47" s="345" t="s">
        <v>1644</v>
      </c>
      <c r="B47" s="89" t="s">
        <v>441</v>
      </c>
      <c r="C47" s="83" t="s">
        <v>402</v>
      </c>
      <c r="D47" s="87" t="s">
        <v>32</v>
      </c>
      <c r="E47" s="330"/>
      <c r="F47" s="362">
        <v>3</v>
      </c>
      <c r="G47" s="40"/>
      <c r="H47" s="117">
        <f t="shared" si="2"/>
        <v>0</v>
      </c>
      <c r="I47" s="365">
        <f t="shared" si="3"/>
        <v>3.75</v>
      </c>
      <c r="J47" s="335"/>
      <c r="K47" s="335"/>
      <c r="L47" s="360">
        <f t="shared" si="4"/>
        <v>3.75</v>
      </c>
      <c r="M47" s="335"/>
      <c r="N47" s="335"/>
      <c r="O47" s="360">
        <f t="shared" si="5"/>
        <v>3.75</v>
      </c>
      <c r="P47" s="15"/>
      <c r="Q47" s="117"/>
      <c r="R47" s="357">
        <f t="shared" si="1"/>
        <v>14.25</v>
      </c>
      <c r="S47" s="363">
        <v>15</v>
      </c>
    </row>
    <row r="48" spans="1:19" s="119" customFormat="1" ht="30" x14ac:dyDescent="0.25">
      <c r="A48" s="345" t="s">
        <v>1645</v>
      </c>
      <c r="B48" s="89" t="s">
        <v>442</v>
      </c>
      <c r="C48" s="83" t="s">
        <v>402</v>
      </c>
      <c r="D48" s="87" t="s">
        <v>32</v>
      </c>
      <c r="E48" s="330"/>
      <c r="F48" s="362">
        <v>3</v>
      </c>
      <c r="G48" s="40"/>
      <c r="H48" s="117">
        <f t="shared" si="2"/>
        <v>0</v>
      </c>
      <c r="I48" s="365">
        <f t="shared" si="3"/>
        <v>3.75</v>
      </c>
      <c r="J48" s="335"/>
      <c r="K48" s="335"/>
      <c r="L48" s="360">
        <f t="shared" si="4"/>
        <v>3.75</v>
      </c>
      <c r="M48" s="335"/>
      <c r="N48" s="335"/>
      <c r="O48" s="360">
        <f t="shared" si="5"/>
        <v>3.75</v>
      </c>
      <c r="P48" s="15"/>
      <c r="Q48" s="117"/>
      <c r="R48" s="357">
        <f t="shared" si="1"/>
        <v>14.25</v>
      </c>
      <c r="S48" s="363">
        <v>15</v>
      </c>
    </row>
    <row r="49" spans="1:19" s="119" customFormat="1" ht="30" x14ac:dyDescent="0.25">
      <c r="A49" s="345" t="s">
        <v>1646</v>
      </c>
      <c r="B49" s="89" t="s">
        <v>443</v>
      </c>
      <c r="C49" s="83" t="s">
        <v>402</v>
      </c>
      <c r="D49" s="87" t="s">
        <v>32</v>
      </c>
      <c r="E49" s="330"/>
      <c r="F49" s="362">
        <v>3</v>
      </c>
      <c r="G49" s="40"/>
      <c r="H49" s="117">
        <f t="shared" si="2"/>
        <v>0</v>
      </c>
      <c r="I49" s="365">
        <f t="shared" si="3"/>
        <v>3.75</v>
      </c>
      <c r="J49" s="335"/>
      <c r="K49" s="335"/>
      <c r="L49" s="360">
        <f t="shared" si="4"/>
        <v>3.75</v>
      </c>
      <c r="M49" s="335"/>
      <c r="N49" s="335"/>
      <c r="O49" s="360">
        <f t="shared" si="5"/>
        <v>3.75</v>
      </c>
      <c r="P49" s="15"/>
      <c r="Q49" s="117"/>
      <c r="R49" s="357">
        <f t="shared" si="1"/>
        <v>14.25</v>
      </c>
      <c r="S49" s="363">
        <v>15</v>
      </c>
    </row>
    <row r="50" spans="1:19" s="119" customFormat="1" ht="30" x14ac:dyDescent="0.25">
      <c r="A50" s="345" t="s">
        <v>1647</v>
      </c>
      <c r="B50" s="89" t="s">
        <v>430</v>
      </c>
      <c r="C50" s="83" t="s">
        <v>402</v>
      </c>
      <c r="D50" s="87" t="s">
        <v>32</v>
      </c>
      <c r="E50" s="330"/>
      <c r="F50" s="362">
        <v>3</v>
      </c>
      <c r="G50" s="40"/>
      <c r="H50" s="117">
        <f t="shared" si="2"/>
        <v>0</v>
      </c>
      <c r="I50" s="365">
        <f t="shared" si="3"/>
        <v>3.75</v>
      </c>
      <c r="J50" s="335"/>
      <c r="K50" s="335"/>
      <c r="L50" s="360">
        <f t="shared" si="4"/>
        <v>3.75</v>
      </c>
      <c r="M50" s="335"/>
      <c r="N50" s="335"/>
      <c r="O50" s="360">
        <f t="shared" si="5"/>
        <v>3.75</v>
      </c>
      <c r="P50" s="15"/>
      <c r="Q50" s="117"/>
      <c r="R50" s="357">
        <f t="shared" si="1"/>
        <v>14.25</v>
      </c>
      <c r="S50" s="363">
        <v>15</v>
      </c>
    </row>
    <row r="51" spans="1:19" s="119" customFormat="1" ht="30" x14ac:dyDescent="0.25">
      <c r="A51" s="345" t="s">
        <v>1648</v>
      </c>
      <c r="B51" s="89" t="s">
        <v>431</v>
      </c>
      <c r="C51" s="83" t="s">
        <v>402</v>
      </c>
      <c r="D51" s="87" t="s">
        <v>32</v>
      </c>
      <c r="E51" s="330"/>
      <c r="F51" s="362">
        <v>3</v>
      </c>
      <c r="G51" s="40"/>
      <c r="H51" s="117">
        <f t="shared" si="2"/>
        <v>0</v>
      </c>
      <c r="I51" s="365">
        <f t="shared" si="3"/>
        <v>3.75</v>
      </c>
      <c r="J51" s="335"/>
      <c r="K51" s="335"/>
      <c r="L51" s="360">
        <f t="shared" si="4"/>
        <v>3.75</v>
      </c>
      <c r="M51" s="335"/>
      <c r="N51" s="335"/>
      <c r="O51" s="360">
        <f t="shared" si="5"/>
        <v>3.75</v>
      </c>
      <c r="P51" s="15"/>
      <c r="Q51" s="117"/>
      <c r="R51" s="357">
        <f t="shared" si="1"/>
        <v>14.25</v>
      </c>
      <c r="S51" s="363">
        <v>15</v>
      </c>
    </row>
    <row r="52" spans="1:19" s="119" customFormat="1" ht="30" x14ac:dyDescent="0.25">
      <c r="A52" s="345" t="s">
        <v>1649</v>
      </c>
      <c r="B52" s="89" t="s">
        <v>434</v>
      </c>
      <c r="C52" s="83" t="s">
        <v>402</v>
      </c>
      <c r="D52" s="87" t="s">
        <v>32</v>
      </c>
      <c r="E52" s="330"/>
      <c r="F52" s="362">
        <v>3</v>
      </c>
      <c r="G52" s="40"/>
      <c r="H52" s="117">
        <f t="shared" si="2"/>
        <v>0</v>
      </c>
      <c r="I52" s="365">
        <f t="shared" si="3"/>
        <v>3.75</v>
      </c>
      <c r="J52" s="335"/>
      <c r="K52" s="335"/>
      <c r="L52" s="360">
        <f t="shared" si="4"/>
        <v>3.75</v>
      </c>
      <c r="M52" s="335"/>
      <c r="N52" s="335"/>
      <c r="O52" s="360">
        <f t="shared" si="5"/>
        <v>3.75</v>
      </c>
      <c r="P52" s="15"/>
      <c r="Q52" s="117"/>
      <c r="R52" s="357">
        <f t="shared" si="1"/>
        <v>14.25</v>
      </c>
      <c r="S52" s="363">
        <v>15</v>
      </c>
    </row>
    <row r="53" spans="1:19" s="119" customFormat="1" ht="30" x14ac:dyDescent="0.25">
      <c r="A53" s="345" t="s">
        <v>1650</v>
      </c>
      <c r="B53" s="89" t="s">
        <v>435</v>
      </c>
      <c r="C53" s="83" t="s">
        <v>402</v>
      </c>
      <c r="D53" s="87" t="s">
        <v>32</v>
      </c>
      <c r="E53" s="330"/>
      <c r="F53" s="362">
        <v>3</v>
      </c>
      <c r="G53" s="40"/>
      <c r="H53" s="117">
        <f t="shared" si="2"/>
        <v>0</v>
      </c>
      <c r="I53" s="365">
        <f t="shared" si="3"/>
        <v>3.75</v>
      </c>
      <c r="J53" s="335"/>
      <c r="K53" s="335"/>
      <c r="L53" s="360">
        <f t="shared" si="4"/>
        <v>3.75</v>
      </c>
      <c r="M53" s="335"/>
      <c r="N53" s="335"/>
      <c r="O53" s="360">
        <f t="shared" si="5"/>
        <v>3.75</v>
      </c>
      <c r="P53" s="15"/>
      <c r="Q53" s="117"/>
      <c r="R53" s="357">
        <f t="shared" si="1"/>
        <v>14.25</v>
      </c>
      <c r="S53" s="363">
        <v>15</v>
      </c>
    </row>
    <row r="54" spans="1:19" s="119" customFormat="1" ht="30" x14ac:dyDescent="0.25">
      <c r="A54" s="345" t="s">
        <v>1651</v>
      </c>
      <c r="B54" s="89" t="s">
        <v>436</v>
      </c>
      <c r="C54" s="83" t="s">
        <v>402</v>
      </c>
      <c r="D54" s="87" t="s">
        <v>32</v>
      </c>
      <c r="E54" s="330"/>
      <c r="F54" s="362">
        <v>3</v>
      </c>
      <c r="G54" s="40"/>
      <c r="H54" s="117">
        <f t="shared" si="2"/>
        <v>0</v>
      </c>
      <c r="I54" s="365">
        <f t="shared" si="3"/>
        <v>3.75</v>
      </c>
      <c r="J54" s="335"/>
      <c r="K54" s="335"/>
      <c r="L54" s="360">
        <f t="shared" si="4"/>
        <v>3.75</v>
      </c>
      <c r="M54" s="335"/>
      <c r="N54" s="335"/>
      <c r="O54" s="360">
        <f t="shared" si="5"/>
        <v>3.75</v>
      </c>
      <c r="P54" s="15"/>
      <c r="Q54" s="117"/>
      <c r="R54" s="357">
        <f t="shared" si="1"/>
        <v>14.25</v>
      </c>
      <c r="S54" s="363">
        <v>15</v>
      </c>
    </row>
    <row r="55" spans="1:19" s="119" customFormat="1" ht="30" x14ac:dyDescent="0.25">
      <c r="A55" s="345" t="s">
        <v>1652</v>
      </c>
      <c r="B55" s="89" t="s">
        <v>438</v>
      </c>
      <c r="C55" s="83" t="s">
        <v>402</v>
      </c>
      <c r="D55" s="87" t="s">
        <v>32</v>
      </c>
      <c r="E55" s="330"/>
      <c r="F55" s="362">
        <v>3</v>
      </c>
      <c r="G55" s="40"/>
      <c r="H55" s="117">
        <f t="shared" si="2"/>
        <v>0</v>
      </c>
      <c r="I55" s="365">
        <f t="shared" si="3"/>
        <v>3.75</v>
      </c>
      <c r="J55" s="335"/>
      <c r="K55" s="335"/>
      <c r="L55" s="360">
        <f t="shared" si="4"/>
        <v>3.75</v>
      </c>
      <c r="M55" s="335"/>
      <c r="N55" s="335"/>
      <c r="O55" s="360">
        <f t="shared" si="5"/>
        <v>3.75</v>
      </c>
      <c r="P55" s="15"/>
      <c r="Q55" s="117"/>
      <c r="R55" s="357">
        <f t="shared" si="1"/>
        <v>14.25</v>
      </c>
      <c r="S55" s="363">
        <v>15</v>
      </c>
    </row>
    <row r="56" spans="1:19" s="119" customFormat="1" ht="30" x14ac:dyDescent="0.25">
      <c r="A56" s="345" t="s">
        <v>1653</v>
      </c>
      <c r="B56" s="89" t="s">
        <v>439</v>
      </c>
      <c r="C56" s="83" t="s">
        <v>402</v>
      </c>
      <c r="D56" s="87" t="s">
        <v>32</v>
      </c>
      <c r="E56" s="330"/>
      <c r="F56" s="362">
        <v>3</v>
      </c>
      <c r="G56" s="40"/>
      <c r="H56" s="117">
        <f t="shared" si="2"/>
        <v>0</v>
      </c>
      <c r="I56" s="365">
        <f t="shared" si="3"/>
        <v>3.75</v>
      </c>
      <c r="J56" s="335"/>
      <c r="K56" s="335"/>
      <c r="L56" s="360">
        <f t="shared" si="4"/>
        <v>3.75</v>
      </c>
      <c r="M56" s="335"/>
      <c r="N56" s="335"/>
      <c r="O56" s="360">
        <f t="shared" si="5"/>
        <v>3.75</v>
      </c>
      <c r="P56" s="15"/>
      <c r="Q56" s="117"/>
      <c r="R56" s="357">
        <f t="shared" si="1"/>
        <v>14.25</v>
      </c>
      <c r="S56" s="363">
        <v>15</v>
      </c>
    </row>
    <row r="57" spans="1:19" s="119" customFormat="1" ht="30" x14ac:dyDescent="0.25">
      <c r="A57" s="345" t="s">
        <v>1654</v>
      </c>
      <c r="B57" s="89" t="s">
        <v>428</v>
      </c>
      <c r="C57" s="83" t="s">
        <v>402</v>
      </c>
      <c r="D57" s="87" t="s">
        <v>32</v>
      </c>
      <c r="E57" s="330"/>
      <c r="F57" s="362">
        <v>3</v>
      </c>
      <c r="G57" s="40"/>
      <c r="H57" s="117">
        <f t="shared" si="2"/>
        <v>0</v>
      </c>
      <c r="I57" s="365">
        <f t="shared" si="3"/>
        <v>3.75</v>
      </c>
      <c r="J57" s="335"/>
      <c r="K57" s="335"/>
      <c r="L57" s="360">
        <f t="shared" si="4"/>
        <v>3.75</v>
      </c>
      <c r="M57" s="335"/>
      <c r="N57" s="335"/>
      <c r="O57" s="360">
        <f t="shared" si="5"/>
        <v>3.75</v>
      </c>
      <c r="P57" s="15"/>
      <c r="Q57" s="117"/>
      <c r="R57" s="357">
        <f t="shared" si="1"/>
        <v>14.25</v>
      </c>
      <c r="S57" s="363">
        <v>15</v>
      </c>
    </row>
    <row r="58" spans="1:19" s="119" customFormat="1" ht="30" x14ac:dyDescent="0.25">
      <c r="A58" s="345" t="s">
        <v>1655</v>
      </c>
      <c r="B58" s="89" t="s">
        <v>429</v>
      </c>
      <c r="C58" s="83" t="s">
        <v>402</v>
      </c>
      <c r="D58" s="87" t="s">
        <v>32</v>
      </c>
      <c r="E58" s="330"/>
      <c r="F58" s="362">
        <v>3</v>
      </c>
      <c r="G58" s="40"/>
      <c r="H58" s="117">
        <f t="shared" si="2"/>
        <v>0</v>
      </c>
      <c r="I58" s="365">
        <f t="shared" si="3"/>
        <v>3.75</v>
      </c>
      <c r="J58" s="335"/>
      <c r="K58" s="335"/>
      <c r="L58" s="360">
        <f t="shared" si="4"/>
        <v>3.75</v>
      </c>
      <c r="M58" s="335"/>
      <c r="N58" s="335"/>
      <c r="O58" s="360">
        <f t="shared" si="5"/>
        <v>3.75</v>
      </c>
      <c r="P58" s="15"/>
      <c r="Q58" s="117"/>
      <c r="R58" s="357">
        <f t="shared" si="1"/>
        <v>14.25</v>
      </c>
      <c r="S58" s="363">
        <v>15</v>
      </c>
    </row>
    <row r="59" spans="1:19" s="119" customFormat="1" x14ac:dyDescent="0.25">
      <c r="A59" s="345" t="s">
        <v>1656</v>
      </c>
      <c r="B59" s="347" t="s">
        <v>1109</v>
      </c>
      <c r="C59" s="48" t="s">
        <v>33</v>
      </c>
      <c r="D59" s="82" t="s">
        <v>32</v>
      </c>
      <c r="E59" s="330"/>
      <c r="F59" s="361">
        <v>15</v>
      </c>
      <c r="G59" s="349"/>
      <c r="H59" s="117">
        <f>F59*G59</f>
        <v>0</v>
      </c>
      <c r="I59" s="365">
        <v>20</v>
      </c>
      <c r="J59" s="335"/>
      <c r="K59" s="335"/>
      <c r="L59" s="365">
        <v>20</v>
      </c>
      <c r="M59" s="335"/>
      <c r="N59" s="335"/>
      <c r="O59" s="360">
        <v>10</v>
      </c>
      <c r="P59" s="15"/>
      <c r="Q59" s="117"/>
      <c r="R59" s="357">
        <f t="shared" si="1"/>
        <v>65</v>
      </c>
      <c r="S59" s="361">
        <v>65</v>
      </c>
    </row>
    <row r="60" spans="1:19" s="119" customFormat="1" ht="46.9" customHeight="1" x14ac:dyDescent="0.25">
      <c r="A60" s="458" t="s">
        <v>1658</v>
      </c>
      <c r="B60" s="459"/>
      <c r="C60" s="11"/>
      <c r="D60" s="20"/>
      <c r="E60" s="330"/>
      <c r="F60" s="360"/>
      <c r="G60" s="15"/>
      <c r="H60" s="117"/>
      <c r="I60" s="365"/>
      <c r="J60" s="335"/>
      <c r="K60" s="335"/>
      <c r="L60" s="365"/>
      <c r="M60" s="335"/>
      <c r="N60" s="335"/>
      <c r="O60" s="360"/>
      <c r="P60" s="15"/>
      <c r="Q60" s="117"/>
      <c r="R60" s="358"/>
      <c r="S60" s="11"/>
    </row>
    <row r="61" spans="1:19" s="119" customFormat="1" ht="15" customHeight="1" x14ac:dyDescent="0.25">
      <c r="A61" s="436" t="s">
        <v>1704</v>
      </c>
      <c r="B61" s="437"/>
      <c r="C61" s="11"/>
      <c r="D61" s="20"/>
      <c r="E61" s="330"/>
      <c r="F61" s="360"/>
      <c r="G61" s="15"/>
      <c r="H61" s="117"/>
      <c r="I61" s="365"/>
      <c r="J61" s="335"/>
      <c r="K61" s="335"/>
      <c r="L61" s="365"/>
      <c r="M61" s="335"/>
      <c r="N61" s="335"/>
      <c r="O61" s="360"/>
      <c r="P61" s="15"/>
      <c r="Q61" s="117"/>
      <c r="R61" s="358"/>
      <c r="S61" s="11"/>
    </row>
    <row r="62" spans="1:19" s="119" customFormat="1" x14ac:dyDescent="0.25">
      <c r="A62" s="116" t="s">
        <v>1581</v>
      </c>
      <c r="B62" s="354" t="s">
        <v>1705</v>
      </c>
      <c r="C62" s="48" t="s">
        <v>33</v>
      </c>
      <c r="D62" s="20" t="s">
        <v>1698</v>
      </c>
      <c r="E62" s="330"/>
      <c r="F62" s="365">
        <v>9</v>
      </c>
      <c r="G62" s="207"/>
      <c r="H62" s="117"/>
      <c r="I62" s="365">
        <v>9</v>
      </c>
      <c r="J62" s="335"/>
      <c r="K62" s="335"/>
      <c r="L62" s="365">
        <v>9</v>
      </c>
      <c r="M62" s="335"/>
      <c r="N62" s="335"/>
      <c r="O62" s="365">
        <v>9</v>
      </c>
      <c r="P62" s="365"/>
      <c r="Q62" s="207"/>
      <c r="R62" s="117">
        <f t="shared" ref="R62:R83" si="6">F62+I62+L62+O62</f>
        <v>36</v>
      </c>
      <c r="S62" s="365">
        <v>36</v>
      </c>
    </row>
    <row r="63" spans="1:19" s="119" customFormat="1" x14ac:dyDescent="0.25">
      <c r="A63" s="116" t="s">
        <v>1578</v>
      </c>
      <c r="B63" s="354" t="s">
        <v>1706</v>
      </c>
      <c r="C63" s="48" t="s">
        <v>33</v>
      </c>
      <c r="D63" s="20" t="s">
        <v>1698</v>
      </c>
      <c r="E63" s="330"/>
      <c r="F63" s="365">
        <v>40</v>
      </c>
      <c r="G63" s="207"/>
      <c r="H63" s="117"/>
      <c r="I63" s="365">
        <v>40</v>
      </c>
      <c r="J63" s="335"/>
      <c r="K63" s="335"/>
      <c r="L63" s="365">
        <v>40</v>
      </c>
      <c r="M63" s="335"/>
      <c r="N63" s="335"/>
      <c r="O63" s="365">
        <v>40</v>
      </c>
      <c r="P63" s="365"/>
      <c r="Q63" s="207"/>
      <c r="R63" s="117">
        <f t="shared" si="6"/>
        <v>160</v>
      </c>
      <c r="S63" s="365">
        <v>160</v>
      </c>
    </row>
    <row r="64" spans="1:19" s="119" customFormat="1" x14ac:dyDescent="0.25">
      <c r="A64" s="116" t="s">
        <v>1579</v>
      </c>
      <c r="B64" s="354" t="s">
        <v>1707</v>
      </c>
      <c r="C64" s="48" t="s">
        <v>33</v>
      </c>
      <c r="D64" s="20" t="s">
        <v>1698</v>
      </c>
      <c r="E64" s="330"/>
      <c r="F64" s="365">
        <v>1725</v>
      </c>
      <c r="G64" s="207"/>
      <c r="H64" s="117"/>
      <c r="I64" s="365">
        <v>1725</v>
      </c>
      <c r="J64" s="335"/>
      <c r="K64" s="335"/>
      <c r="L64" s="365">
        <v>1725</v>
      </c>
      <c r="M64" s="335"/>
      <c r="N64" s="335"/>
      <c r="O64" s="365">
        <v>1725</v>
      </c>
      <c r="P64" s="365"/>
      <c r="Q64" s="207"/>
      <c r="R64" s="117">
        <f t="shared" si="6"/>
        <v>6900</v>
      </c>
      <c r="S64" s="365">
        <v>6900</v>
      </c>
    </row>
    <row r="65" spans="1:19" s="119" customFormat="1" x14ac:dyDescent="0.25">
      <c r="A65" s="116" t="s">
        <v>1580</v>
      </c>
      <c r="B65" s="354" t="s">
        <v>1708</v>
      </c>
      <c r="C65" s="48" t="s">
        <v>33</v>
      </c>
      <c r="D65" s="20" t="s">
        <v>1698</v>
      </c>
      <c r="E65" s="330"/>
      <c r="F65" s="365">
        <v>2</v>
      </c>
      <c r="G65" s="207"/>
      <c r="H65" s="117"/>
      <c r="I65" s="365">
        <v>2</v>
      </c>
      <c r="J65" s="335"/>
      <c r="K65" s="335"/>
      <c r="L65" s="365">
        <v>2</v>
      </c>
      <c r="M65" s="335"/>
      <c r="N65" s="335"/>
      <c r="O65" s="365">
        <v>3</v>
      </c>
      <c r="P65" s="365"/>
      <c r="Q65" s="207"/>
      <c r="R65" s="117">
        <f t="shared" si="6"/>
        <v>9</v>
      </c>
      <c r="S65" s="365">
        <v>9</v>
      </c>
    </row>
    <row r="66" spans="1:19" s="119" customFormat="1" x14ac:dyDescent="0.25">
      <c r="A66" s="116" t="s">
        <v>1605</v>
      </c>
      <c r="B66" s="354" t="s">
        <v>1709</v>
      </c>
      <c r="C66" s="48" t="s">
        <v>33</v>
      </c>
      <c r="D66" s="20" t="s">
        <v>1698</v>
      </c>
      <c r="E66" s="330"/>
      <c r="F66" s="365">
        <v>10</v>
      </c>
      <c r="G66" s="207"/>
      <c r="H66" s="117"/>
      <c r="I66" s="365">
        <v>12</v>
      </c>
      <c r="J66" s="335"/>
      <c r="K66" s="335"/>
      <c r="L66" s="365">
        <v>12</v>
      </c>
      <c r="M66" s="335"/>
      <c r="N66" s="335"/>
      <c r="O66" s="365">
        <v>11</v>
      </c>
      <c r="P66" s="365"/>
      <c r="Q66" s="207"/>
      <c r="R66" s="117">
        <f t="shared" si="6"/>
        <v>45</v>
      </c>
      <c r="S66" s="365">
        <v>45</v>
      </c>
    </row>
    <row r="67" spans="1:19" s="119" customFormat="1" x14ac:dyDescent="0.25">
      <c r="A67" s="116" t="s">
        <v>1607</v>
      </c>
      <c r="B67" s="354" t="s">
        <v>1710</v>
      </c>
      <c r="C67" s="48" t="s">
        <v>33</v>
      </c>
      <c r="D67" s="20" t="s">
        <v>1698</v>
      </c>
      <c r="E67" s="330"/>
      <c r="F67" s="365">
        <v>15</v>
      </c>
      <c r="G67" s="207"/>
      <c r="H67" s="117"/>
      <c r="I67" s="365">
        <v>15</v>
      </c>
      <c r="J67" s="335"/>
      <c r="K67" s="335"/>
      <c r="L67" s="365">
        <v>15</v>
      </c>
      <c r="M67" s="335"/>
      <c r="N67" s="335"/>
      <c r="O67" s="365">
        <v>16</v>
      </c>
      <c r="P67" s="365"/>
      <c r="Q67" s="207"/>
      <c r="R67" s="117">
        <f t="shared" si="6"/>
        <v>61</v>
      </c>
      <c r="S67" s="365">
        <v>61</v>
      </c>
    </row>
    <row r="68" spans="1:19" s="119" customFormat="1" x14ac:dyDescent="0.25">
      <c r="A68" s="116" t="s">
        <v>1609</v>
      </c>
      <c r="B68" s="354" t="s">
        <v>1711</v>
      </c>
      <c r="C68" s="48" t="s">
        <v>33</v>
      </c>
      <c r="D68" s="20" t="s">
        <v>1698</v>
      </c>
      <c r="E68" s="330"/>
      <c r="F68" s="365">
        <v>6</v>
      </c>
      <c r="G68" s="207"/>
      <c r="H68" s="117"/>
      <c r="I68" s="365">
        <v>6</v>
      </c>
      <c r="J68" s="335"/>
      <c r="K68" s="335"/>
      <c r="L68" s="365">
        <v>6</v>
      </c>
      <c r="M68" s="335"/>
      <c r="N68" s="335"/>
      <c r="O68" s="365">
        <v>7</v>
      </c>
      <c r="P68" s="365"/>
      <c r="Q68" s="207"/>
      <c r="R68" s="117">
        <f t="shared" si="6"/>
        <v>25</v>
      </c>
      <c r="S68" s="365">
        <v>25</v>
      </c>
    </row>
    <row r="69" spans="1:19" s="119" customFormat="1" x14ac:dyDescent="0.25">
      <c r="A69" s="116" t="s">
        <v>1610</v>
      </c>
      <c r="B69" s="354" t="s">
        <v>1712</v>
      </c>
      <c r="C69" s="48" t="s">
        <v>33</v>
      </c>
      <c r="D69" s="20" t="s">
        <v>1698</v>
      </c>
      <c r="E69" s="330"/>
      <c r="F69" s="365">
        <v>2</v>
      </c>
      <c r="G69" s="207"/>
      <c r="H69" s="117"/>
      <c r="I69" s="365">
        <v>2</v>
      </c>
      <c r="J69" s="335"/>
      <c r="K69" s="335"/>
      <c r="L69" s="365">
        <v>1</v>
      </c>
      <c r="M69" s="335"/>
      <c r="N69" s="335"/>
      <c r="O69" s="365">
        <v>2</v>
      </c>
      <c r="P69" s="365"/>
      <c r="Q69" s="207"/>
      <c r="R69" s="117">
        <f t="shared" si="6"/>
        <v>7</v>
      </c>
      <c r="S69" s="365">
        <v>7</v>
      </c>
    </row>
    <row r="70" spans="1:19" s="119" customFormat="1" x14ac:dyDescent="0.25">
      <c r="A70" s="116" t="s">
        <v>1612</v>
      </c>
      <c r="B70" s="354" t="s">
        <v>1713</v>
      </c>
      <c r="C70" s="48" t="s">
        <v>33</v>
      </c>
      <c r="D70" s="20" t="s">
        <v>1698</v>
      </c>
      <c r="E70" s="330"/>
      <c r="F70" s="365">
        <v>3</v>
      </c>
      <c r="G70" s="207"/>
      <c r="H70" s="117"/>
      <c r="I70" s="365">
        <v>2</v>
      </c>
      <c r="J70" s="335"/>
      <c r="K70" s="335"/>
      <c r="L70" s="365">
        <v>3</v>
      </c>
      <c r="M70" s="335"/>
      <c r="N70" s="335"/>
      <c r="O70" s="365">
        <v>4</v>
      </c>
      <c r="P70" s="365"/>
      <c r="Q70" s="207"/>
      <c r="R70" s="117">
        <f t="shared" si="6"/>
        <v>12</v>
      </c>
      <c r="S70" s="365">
        <v>12</v>
      </c>
    </row>
    <row r="71" spans="1:19" s="119" customFormat="1" x14ac:dyDescent="0.25">
      <c r="A71" s="116" t="s">
        <v>1613</v>
      </c>
      <c r="B71" s="354" t="s">
        <v>1714</v>
      </c>
      <c r="C71" s="48" t="s">
        <v>33</v>
      </c>
      <c r="D71" s="20" t="s">
        <v>1698</v>
      </c>
      <c r="E71" s="330"/>
      <c r="F71" s="365">
        <v>1</v>
      </c>
      <c r="G71" s="207"/>
      <c r="H71" s="117"/>
      <c r="I71" s="365">
        <v>1</v>
      </c>
      <c r="J71" s="335"/>
      <c r="K71" s="335"/>
      <c r="L71" s="365">
        <v>1</v>
      </c>
      <c r="M71" s="335"/>
      <c r="N71" s="335"/>
      <c r="O71" s="365">
        <v>1</v>
      </c>
      <c r="P71" s="365"/>
      <c r="Q71" s="207"/>
      <c r="R71" s="117">
        <f t="shared" si="6"/>
        <v>4</v>
      </c>
      <c r="S71" s="365">
        <v>4</v>
      </c>
    </row>
    <row r="72" spans="1:19" s="119" customFormat="1" x14ac:dyDescent="0.25">
      <c r="A72" s="116" t="s">
        <v>1614</v>
      </c>
      <c r="B72" s="354" t="s">
        <v>1715</v>
      </c>
      <c r="C72" s="48" t="s">
        <v>33</v>
      </c>
      <c r="D72" s="20" t="s">
        <v>1698</v>
      </c>
      <c r="E72" s="330"/>
      <c r="F72" s="365">
        <v>1</v>
      </c>
      <c r="G72" s="207"/>
      <c r="H72" s="117"/>
      <c r="I72" s="365">
        <v>1</v>
      </c>
      <c r="J72" s="335"/>
      <c r="K72" s="335"/>
      <c r="L72" s="365">
        <v>1</v>
      </c>
      <c r="M72" s="335"/>
      <c r="N72" s="335"/>
      <c r="O72" s="365">
        <v>1</v>
      </c>
      <c r="P72" s="365"/>
      <c r="Q72" s="207"/>
      <c r="R72" s="117">
        <f t="shared" si="6"/>
        <v>4</v>
      </c>
      <c r="S72" s="365">
        <v>4</v>
      </c>
    </row>
    <row r="73" spans="1:19" s="119" customFormat="1" x14ac:dyDescent="0.25">
      <c r="A73" s="116" t="s">
        <v>1615</v>
      </c>
      <c r="B73" s="354" t="s">
        <v>1716</v>
      </c>
      <c r="C73" s="48" t="s">
        <v>33</v>
      </c>
      <c r="D73" s="20" t="s">
        <v>1698</v>
      </c>
      <c r="E73" s="330"/>
      <c r="F73" s="365">
        <v>3</v>
      </c>
      <c r="G73" s="207"/>
      <c r="H73" s="117"/>
      <c r="I73" s="365">
        <v>2</v>
      </c>
      <c r="J73" s="335"/>
      <c r="K73" s="335"/>
      <c r="L73" s="365">
        <v>3</v>
      </c>
      <c r="M73" s="335"/>
      <c r="N73" s="335"/>
      <c r="O73" s="365">
        <v>2</v>
      </c>
      <c r="P73" s="365"/>
      <c r="Q73" s="207"/>
      <c r="R73" s="117">
        <f t="shared" si="6"/>
        <v>10</v>
      </c>
      <c r="S73" s="365">
        <v>10</v>
      </c>
    </row>
    <row r="74" spans="1:19" s="119" customFormat="1" x14ac:dyDescent="0.25">
      <c r="A74" s="116" t="s">
        <v>1616</v>
      </c>
      <c r="B74" s="354" t="s">
        <v>1717</v>
      </c>
      <c r="C74" s="48" t="s">
        <v>33</v>
      </c>
      <c r="D74" s="20" t="s">
        <v>1698</v>
      </c>
      <c r="E74" s="330"/>
      <c r="F74" s="365">
        <v>4</v>
      </c>
      <c r="G74" s="207"/>
      <c r="H74" s="117"/>
      <c r="I74" s="365">
        <v>4</v>
      </c>
      <c r="J74" s="335"/>
      <c r="K74" s="335"/>
      <c r="L74" s="365">
        <v>5</v>
      </c>
      <c r="M74" s="335"/>
      <c r="N74" s="335"/>
      <c r="O74" s="365">
        <v>5</v>
      </c>
      <c r="P74" s="365"/>
      <c r="Q74" s="207"/>
      <c r="R74" s="117">
        <f t="shared" si="6"/>
        <v>18</v>
      </c>
      <c r="S74" s="365">
        <v>18</v>
      </c>
    </row>
    <row r="75" spans="1:19" s="119" customFormat="1" x14ac:dyDescent="0.25">
      <c r="A75" s="116" t="s">
        <v>1618</v>
      </c>
      <c r="B75" s="354" t="s">
        <v>1718</v>
      </c>
      <c r="C75" s="48" t="s">
        <v>33</v>
      </c>
      <c r="D75" s="20" t="s">
        <v>1698</v>
      </c>
      <c r="E75" s="330"/>
      <c r="F75" s="365">
        <v>6</v>
      </c>
      <c r="G75" s="207"/>
      <c r="H75" s="117"/>
      <c r="I75" s="365">
        <v>7</v>
      </c>
      <c r="J75" s="335"/>
      <c r="K75" s="335"/>
      <c r="L75" s="365">
        <v>7</v>
      </c>
      <c r="M75" s="335"/>
      <c r="N75" s="335"/>
      <c r="O75" s="365">
        <v>5</v>
      </c>
      <c r="P75" s="365"/>
      <c r="Q75" s="207"/>
      <c r="R75" s="117">
        <f t="shared" si="6"/>
        <v>25</v>
      </c>
      <c r="S75" s="365">
        <v>25</v>
      </c>
    </row>
    <row r="76" spans="1:19" s="119" customFormat="1" x14ac:dyDescent="0.25">
      <c r="A76" s="116" t="s">
        <v>1620</v>
      </c>
      <c r="B76" s="354" t="s">
        <v>1719</v>
      </c>
      <c r="C76" s="48" t="s">
        <v>33</v>
      </c>
      <c r="D76" s="20" t="s">
        <v>1698</v>
      </c>
      <c r="E76" s="330"/>
      <c r="F76" s="365">
        <v>3</v>
      </c>
      <c r="G76" s="207"/>
      <c r="H76" s="117"/>
      <c r="I76" s="365">
        <v>3</v>
      </c>
      <c r="J76" s="335"/>
      <c r="K76" s="335"/>
      <c r="L76" s="365">
        <v>3</v>
      </c>
      <c r="M76" s="335"/>
      <c r="N76" s="335"/>
      <c r="O76" s="365">
        <v>4</v>
      </c>
      <c r="P76" s="365"/>
      <c r="Q76" s="207"/>
      <c r="R76" s="117">
        <f t="shared" si="6"/>
        <v>13</v>
      </c>
      <c r="S76" s="365">
        <v>13</v>
      </c>
    </row>
    <row r="77" spans="1:19" s="119" customFormat="1" x14ac:dyDescent="0.25">
      <c r="A77" s="116" t="s">
        <v>1622</v>
      </c>
      <c r="B77" s="355" t="s">
        <v>1720</v>
      </c>
      <c r="C77" s="48" t="s">
        <v>33</v>
      </c>
      <c r="D77" s="20" t="s">
        <v>1698</v>
      </c>
      <c r="E77" s="330"/>
      <c r="F77" s="365">
        <v>1</v>
      </c>
      <c r="G77" s="207"/>
      <c r="H77" s="117"/>
      <c r="I77" s="365">
        <v>0</v>
      </c>
      <c r="J77" s="335"/>
      <c r="K77" s="335"/>
      <c r="L77" s="365">
        <v>1</v>
      </c>
      <c r="M77" s="335"/>
      <c r="N77" s="335"/>
      <c r="O77" s="365">
        <v>1</v>
      </c>
      <c r="P77" s="365"/>
      <c r="Q77" s="207"/>
      <c r="R77" s="117">
        <f t="shared" si="6"/>
        <v>3</v>
      </c>
      <c r="S77" s="365">
        <v>3</v>
      </c>
    </row>
    <row r="78" spans="1:19" s="119" customFormat="1" x14ac:dyDescent="0.25">
      <c r="A78" s="116" t="s">
        <v>1624</v>
      </c>
      <c r="B78" s="354" t="s">
        <v>1721</v>
      </c>
      <c r="C78" s="48" t="s">
        <v>33</v>
      </c>
      <c r="D78" s="20" t="s">
        <v>1698</v>
      </c>
      <c r="E78" s="330"/>
      <c r="F78" s="365"/>
      <c r="G78" s="207"/>
      <c r="H78" s="117"/>
      <c r="I78" s="365"/>
      <c r="J78" s="335"/>
      <c r="K78" s="335"/>
      <c r="L78" s="365">
        <v>1</v>
      </c>
      <c r="M78" s="335"/>
      <c r="N78" s="335"/>
      <c r="O78" s="365"/>
      <c r="P78" s="365"/>
      <c r="Q78" s="207"/>
      <c r="R78" s="117">
        <f t="shared" si="6"/>
        <v>1</v>
      </c>
      <c r="S78" s="365">
        <v>1</v>
      </c>
    </row>
    <row r="79" spans="1:19" s="119" customFormat="1" x14ac:dyDescent="0.25">
      <c r="A79" s="116" t="s">
        <v>1625</v>
      </c>
      <c r="B79" s="354" t="s">
        <v>1722</v>
      </c>
      <c r="C79" s="48" t="s">
        <v>33</v>
      </c>
      <c r="D79" s="20" t="s">
        <v>1698</v>
      </c>
      <c r="E79" s="330"/>
      <c r="F79" s="365">
        <v>1</v>
      </c>
      <c r="G79" s="207"/>
      <c r="H79" s="117"/>
      <c r="I79" s="365">
        <v>1</v>
      </c>
      <c r="J79" s="335"/>
      <c r="K79" s="335"/>
      <c r="L79" s="365">
        <v>1</v>
      </c>
      <c r="M79" s="335"/>
      <c r="N79" s="335"/>
      <c r="O79" s="365">
        <v>2</v>
      </c>
      <c r="P79" s="365"/>
      <c r="Q79" s="207"/>
      <c r="R79" s="117">
        <f t="shared" si="6"/>
        <v>5</v>
      </c>
      <c r="S79" s="365">
        <v>5</v>
      </c>
    </row>
    <row r="80" spans="1:19" s="119" customFormat="1" x14ac:dyDescent="0.25">
      <c r="A80" s="116" t="s">
        <v>1626</v>
      </c>
      <c r="B80" s="354" t="s">
        <v>1723</v>
      </c>
      <c r="C80" s="48" t="s">
        <v>33</v>
      </c>
      <c r="D80" s="20" t="s">
        <v>1698</v>
      </c>
      <c r="E80" s="330"/>
      <c r="F80" s="365">
        <v>3</v>
      </c>
      <c r="G80" s="207"/>
      <c r="H80" s="117"/>
      <c r="I80" s="365">
        <v>4</v>
      </c>
      <c r="J80" s="335"/>
      <c r="K80" s="335"/>
      <c r="L80" s="365">
        <v>4</v>
      </c>
      <c r="M80" s="335"/>
      <c r="N80" s="335"/>
      <c r="O80" s="365">
        <v>4</v>
      </c>
      <c r="P80" s="365"/>
      <c r="Q80" s="207"/>
      <c r="R80" s="117">
        <f t="shared" si="6"/>
        <v>15</v>
      </c>
      <c r="S80" s="365">
        <v>15</v>
      </c>
    </row>
    <row r="81" spans="1:19" s="119" customFormat="1" x14ac:dyDescent="0.25">
      <c r="A81" s="116" t="s">
        <v>1627</v>
      </c>
      <c r="B81" s="354" t="s">
        <v>1724</v>
      </c>
      <c r="C81" s="48" t="s">
        <v>33</v>
      </c>
      <c r="D81" s="20" t="s">
        <v>1698</v>
      </c>
      <c r="E81" s="330"/>
      <c r="F81" s="365"/>
      <c r="G81" s="207"/>
      <c r="H81" s="117"/>
      <c r="I81" s="365"/>
      <c r="J81" s="335"/>
      <c r="K81" s="335"/>
      <c r="L81" s="365"/>
      <c r="M81" s="335"/>
      <c r="N81" s="335"/>
      <c r="O81" s="365"/>
      <c r="P81" s="365"/>
      <c r="Q81" s="207"/>
      <c r="R81" s="117">
        <f t="shared" si="6"/>
        <v>0</v>
      </c>
      <c r="S81" s="365">
        <v>1</v>
      </c>
    </row>
    <row r="82" spans="1:19" s="119" customFormat="1" ht="30" x14ac:dyDescent="0.25">
      <c r="A82" s="116" t="s">
        <v>1628</v>
      </c>
      <c r="B82" s="355" t="s">
        <v>1725</v>
      </c>
      <c r="C82" s="48" t="s">
        <v>33</v>
      </c>
      <c r="D82" s="20" t="s">
        <v>1698</v>
      </c>
      <c r="E82" s="330"/>
      <c r="F82" s="365"/>
      <c r="G82" s="207"/>
      <c r="H82" s="117"/>
      <c r="I82" s="365"/>
      <c r="J82" s="335"/>
      <c r="K82" s="335"/>
      <c r="L82" s="365"/>
      <c r="M82" s="335"/>
      <c r="N82" s="335"/>
      <c r="O82" s="365">
        <v>1</v>
      </c>
      <c r="P82" s="365"/>
      <c r="Q82" s="207"/>
      <c r="R82" s="117">
        <f t="shared" si="6"/>
        <v>1</v>
      </c>
      <c r="S82" s="365">
        <v>5</v>
      </c>
    </row>
    <row r="83" spans="1:19" s="119" customFormat="1" ht="30" x14ac:dyDescent="0.25">
      <c r="A83" s="116" t="s">
        <v>1630</v>
      </c>
      <c r="B83" s="355" t="s">
        <v>1726</v>
      </c>
      <c r="C83" s="48" t="s">
        <v>33</v>
      </c>
      <c r="D83" s="20" t="s">
        <v>1698</v>
      </c>
      <c r="E83" s="330"/>
      <c r="F83" s="365"/>
      <c r="G83" s="207"/>
      <c r="H83" s="117"/>
      <c r="I83" s="365"/>
      <c r="J83" s="335"/>
      <c r="K83" s="335"/>
      <c r="L83" s="365">
        <v>1</v>
      </c>
      <c r="M83" s="335"/>
      <c r="N83" s="335"/>
      <c r="O83" s="365"/>
      <c r="P83" s="365"/>
      <c r="Q83" s="207"/>
      <c r="R83" s="117">
        <f t="shared" si="6"/>
        <v>1</v>
      </c>
      <c r="S83" s="365">
        <v>1</v>
      </c>
    </row>
    <row r="84" spans="1:19" s="119" customFormat="1" ht="31.15" customHeight="1" x14ac:dyDescent="0.25">
      <c r="A84" s="429" t="s">
        <v>1587</v>
      </c>
      <c r="B84" s="430"/>
      <c r="C84" s="11"/>
      <c r="D84" s="20"/>
      <c r="E84" s="330"/>
      <c r="F84" s="360"/>
      <c r="G84" s="15"/>
      <c r="H84" s="117"/>
      <c r="I84" s="365"/>
      <c r="J84" s="335"/>
      <c r="K84" s="335"/>
      <c r="L84" s="365"/>
      <c r="M84" s="335"/>
      <c r="N84" s="335"/>
      <c r="O84" s="360"/>
      <c r="P84" s="15"/>
      <c r="Q84" s="117"/>
      <c r="R84" s="358"/>
      <c r="S84" s="11"/>
    </row>
    <row r="85" spans="1:19" s="119" customFormat="1" ht="31.15" customHeight="1" x14ac:dyDescent="0.25">
      <c r="A85" s="73">
        <v>1</v>
      </c>
      <c r="B85" s="351" t="s">
        <v>1664</v>
      </c>
      <c r="C85" s="131" t="s">
        <v>126</v>
      </c>
      <c r="D85" s="205" t="s">
        <v>1698</v>
      </c>
      <c r="E85" s="330" t="s">
        <v>1699</v>
      </c>
      <c r="F85" s="365">
        <v>1250000</v>
      </c>
      <c r="G85" s="207">
        <v>650</v>
      </c>
      <c r="H85" s="117"/>
      <c r="I85" s="365">
        <v>1250000</v>
      </c>
      <c r="J85" s="335"/>
      <c r="K85" s="335"/>
      <c r="L85" s="365">
        <v>1250000</v>
      </c>
      <c r="M85" s="335"/>
      <c r="N85" s="335"/>
      <c r="O85" s="365">
        <v>1250000</v>
      </c>
      <c r="P85" s="15"/>
      <c r="Q85" s="117"/>
      <c r="R85" s="357">
        <f t="shared" ref="R85:R116" si="7">F85+I85+L85+O85</f>
        <v>5000000</v>
      </c>
      <c r="S85" s="366">
        <f>250000*12</f>
        <v>3000000</v>
      </c>
    </row>
    <row r="86" spans="1:19" s="119" customFormat="1" ht="31.15" customHeight="1" x14ac:dyDescent="0.25">
      <c r="A86" s="73">
        <v>2</v>
      </c>
      <c r="B86" s="351" t="s">
        <v>1665</v>
      </c>
      <c r="C86" s="131" t="s">
        <v>1695</v>
      </c>
      <c r="D86" s="205" t="s">
        <v>1698</v>
      </c>
      <c r="E86" s="330"/>
      <c r="F86" s="365">
        <v>650000</v>
      </c>
      <c r="G86" s="207">
        <v>1500</v>
      </c>
      <c r="H86" s="117"/>
      <c r="I86" s="365">
        <v>650000</v>
      </c>
      <c r="J86" s="335"/>
      <c r="K86" s="335"/>
      <c r="L86" s="365">
        <v>650000</v>
      </c>
      <c r="M86" s="335"/>
      <c r="N86" s="335"/>
      <c r="O86" s="365">
        <v>650000</v>
      </c>
      <c r="P86" s="15"/>
      <c r="Q86" s="117"/>
      <c r="R86" s="357">
        <f t="shared" si="7"/>
        <v>2600000</v>
      </c>
      <c r="S86" s="366">
        <v>2600000</v>
      </c>
    </row>
    <row r="87" spans="1:19" s="119" customFormat="1" ht="31.15" customHeight="1" x14ac:dyDescent="0.25">
      <c r="A87" s="73">
        <v>3</v>
      </c>
      <c r="B87" s="351" t="s">
        <v>1666</v>
      </c>
      <c r="C87" s="131" t="s">
        <v>126</v>
      </c>
      <c r="D87" s="205" t="s">
        <v>1698</v>
      </c>
      <c r="E87" s="330"/>
      <c r="F87" s="365">
        <v>3000</v>
      </c>
      <c r="G87" s="207">
        <v>3500</v>
      </c>
      <c r="H87" s="117"/>
      <c r="I87" s="365">
        <v>3500</v>
      </c>
      <c r="J87" s="335"/>
      <c r="K87" s="335"/>
      <c r="L87" s="365">
        <v>3000</v>
      </c>
      <c r="M87" s="335"/>
      <c r="N87" s="335"/>
      <c r="O87" s="365">
        <v>2500</v>
      </c>
      <c r="P87" s="15"/>
      <c r="Q87" s="117"/>
      <c r="R87" s="357">
        <f t="shared" si="7"/>
        <v>12000</v>
      </c>
      <c r="S87" s="366">
        <v>12000</v>
      </c>
    </row>
    <row r="88" spans="1:19" s="119" customFormat="1" ht="31.15" customHeight="1" x14ac:dyDescent="0.25">
      <c r="A88" s="73">
        <v>4</v>
      </c>
      <c r="B88" s="351" t="s">
        <v>1702</v>
      </c>
      <c r="C88" s="131" t="s">
        <v>126</v>
      </c>
      <c r="D88" s="205" t="s">
        <v>1698</v>
      </c>
      <c r="E88" s="330"/>
      <c r="F88" s="365">
        <v>2500</v>
      </c>
      <c r="G88" s="207">
        <v>48000</v>
      </c>
      <c r="H88" s="117"/>
      <c r="I88" s="365">
        <v>2500</v>
      </c>
      <c r="J88" s="335"/>
      <c r="K88" s="335"/>
      <c r="L88" s="365">
        <v>2500</v>
      </c>
      <c r="M88" s="335"/>
      <c r="N88" s="335"/>
      <c r="O88" s="365">
        <v>2500</v>
      </c>
      <c r="P88" s="15"/>
      <c r="Q88" s="117"/>
      <c r="R88" s="357">
        <f t="shared" si="7"/>
        <v>10000</v>
      </c>
      <c r="S88" s="366">
        <v>10000</v>
      </c>
    </row>
    <row r="89" spans="1:19" s="119" customFormat="1" ht="31.15" customHeight="1" x14ac:dyDescent="0.25">
      <c r="A89" s="73">
        <v>5</v>
      </c>
      <c r="B89" s="351" t="s">
        <v>1667</v>
      </c>
      <c r="C89" s="131" t="s">
        <v>126</v>
      </c>
      <c r="D89" s="205" t="s">
        <v>1698</v>
      </c>
      <c r="E89" s="330"/>
      <c r="F89" s="365">
        <v>25000</v>
      </c>
      <c r="G89" s="207">
        <v>6000</v>
      </c>
      <c r="H89" s="117"/>
      <c r="I89" s="365">
        <v>25000</v>
      </c>
      <c r="J89" s="335"/>
      <c r="K89" s="335"/>
      <c r="L89" s="365">
        <v>25000</v>
      </c>
      <c r="M89" s="335"/>
      <c r="N89" s="335"/>
      <c r="O89" s="365">
        <v>25000</v>
      </c>
      <c r="P89" s="15"/>
      <c r="Q89" s="117"/>
      <c r="R89" s="357">
        <f t="shared" si="7"/>
        <v>100000</v>
      </c>
      <c r="S89" s="366">
        <v>100000</v>
      </c>
    </row>
    <row r="90" spans="1:19" s="119" customFormat="1" ht="31.15" customHeight="1" x14ac:dyDescent="0.25">
      <c r="A90" s="73">
        <v>6</v>
      </c>
      <c r="B90" s="351" t="s">
        <v>1668</v>
      </c>
      <c r="C90" s="131" t="s">
        <v>126</v>
      </c>
      <c r="D90" s="205" t="s">
        <v>1698</v>
      </c>
      <c r="E90" s="330"/>
      <c r="F90" s="365">
        <v>5000</v>
      </c>
      <c r="G90" s="207">
        <v>17000</v>
      </c>
      <c r="H90" s="117"/>
      <c r="I90" s="365">
        <v>5000</v>
      </c>
      <c r="J90" s="335"/>
      <c r="K90" s="335"/>
      <c r="L90" s="365">
        <v>5000</v>
      </c>
      <c r="M90" s="335"/>
      <c r="N90" s="335"/>
      <c r="O90" s="365">
        <v>5000</v>
      </c>
      <c r="P90" s="15"/>
      <c r="Q90" s="117"/>
      <c r="R90" s="357">
        <f t="shared" si="7"/>
        <v>20000</v>
      </c>
      <c r="S90" s="366">
        <v>20000</v>
      </c>
    </row>
    <row r="91" spans="1:19" s="119" customFormat="1" ht="31.15" customHeight="1" x14ac:dyDescent="0.25">
      <c r="A91" s="73">
        <v>7</v>
      </c>
      <c r="B91" s="351" t="s">
        <v>1669</v>
      </c>
      <c r="C91" s="131" t="s">
        <v>126</v>
      </c>
      <c r="D91" s="205" t="s">
        <v>1698</v>
      </c>
      <c r="E91" s="330"/>
      <c r="F91" s="365">
        <v>1000</v>
      </c>
      <c r="G91" s="207">
        <v>14000</v>
      </c>
      <c r="H91" s="117"/>
      <c r="I91" s="365">
        <v>1000</v>
      </c>
      <c r="J91" s="335"/>
      <c r="K91" s="335"/>
      <c r="L91" s="365">
        <v>1000</v>
      </c>
      <c r="M91" s="335"/>
      <c r="N91" s="335"/>
      <c r="O91" s="365">
        <v>1000</v>
      </c>
      <c r="P91" s="15"/>
      <c r="Q91" s="117"/>
      <c r="R91" s="357">
        <f t="shared" si="7"/>
        <v>4000</v>
      </c>
      <c r="S91" s="366">
        <v>4000</v>
      </c>
    </row>
    <row r="92" spans="1:19" s="119" customFormat="1" ht="31.15" customHeight="1" x14ac:dyDescent="0.25">
      <c r="A92" s="73">
        <v>9</v>
      </c>
      <c r="B92" s="351" t="s">
        <v>1670</v>
      </c>
      <c r="C92" s="131" t="s">
        <v>1696</v>
      </c>
      <c r="D92" s="205" t="s">
        <v>1698</v>
      </c>
      <c r="E92" s="330"/>
      <c r="F92" s="365">
        <v>125000</v>
      </c>
      <c r="G92" s="207">
        <v>1675</v>
      </c>
      <c r="H92" s="117"/>
      <c r="I92" s="365">
        <v>125000</v>
      </c>
      <c r="J92" s="335"/>
      <c r="K92" s="335"/>
      <c r="L92" s="365">
        <v>125000</v>
      </c>
      <c r="M92" s="335"/>
      <c r="N92" s="335"/>
      <c r="O92" s="365">
        <v>125000</v>
      </c>
      <c r="P92" s="15"/>
      <c r="Q92" s="117"/>
      <c r="R92" s="357">
        <f t="shared" si="7"/>
        <v>500000</v>
      </c>
      <c r="S92" s="366">
        <v>500000</v>
      </c>
    </row>
    <row r="93" spans="1:19" s="119" customFormat="1" ht="31.15" customHeight="1" x14ac:dyDescent="0.25">
      <c r="A93" s="73">
        <v>10</v>
      </c>
      <c r="B93" s="351" t="s">
        <v>1671</v>
      </c>
      <c r="C93" s="131" t="s">
        <v>1696</v>
      </c>
      <c r="D93" s="205" t="s">
        <v>1698</v>
      </c>
      <c r="E93" s="330"/>
      <c r="F93" s="365">
        <v>12500</v>
      </c>
      <c r="G93" s="207">
        <v>4232</v>
      </c>
      <c r="H93" s="117"/>
      <c r="I93" s="365">
        <v>12500</v>
      </c>
      <c r="J93" s="335"/>
      <c r="K93" s="335"/>
      <c r="L93" s="365">
        <v>12500</v>
      </c>
      <c r="M93" s="335"/>
      <c r="N93" s="335"/>
      <c r="O93" s="365">
        <v>12500</v>
      </c>
      <c r="P93" s="15"/>
      <c r="Q93" s="117"/>
      <c r="R93" s="357">
        <f t="shared" si="7"/>
        <v>50000</v>
      </c>
      <c r="S93" s="366">
        <v>50000</v>
      </c>
    </row>
    <row r="94" spans="1:19" s="119" customFormat="1" ht="31.15" customHeight="1" x14ac:dyDescent="0.25">
      <c r="A94" s="73">
        <v>11</v>
      </c>
      <c r="B94" s="351" t="s">
        <v>1672</v>
      </c>
      <c r="C94" s="131" t="s">
        <v>1697</v>
      </c>
      <c r="D94" s="205" t="s">
        <v>1698</v>
      </c>
      <c r="E94" s="330"/>
      <c r="F94" s="365">
        <v>25000</v>
      </c>
      <c r="G94" s="207">
        <v>4500</v>
      </c>
      <c r="H94" s="117"/>
      <c r="I94" s="365">
        <v>25000</v>
      </c>
      <c r="J94" s="335"/>
      <c r="K94" s="335"/>
      <c r="L94" s="365">
        <v>25000</v>
      </c>
      <c r="M94" s="335"/>
      <c r="N94" s="335"/>
      <c r="O94" s="365">
        <v>25000</v>
      </c>
      <c r="P94" s="15"/>
      <c r="Q94" s="117"/>
      <c r="R94" s="357">
        <f t="shared" si="7"/>
        <v>100000</v>
      </c>
      <c r="S94" s="366">
        <v>100000</v>
      </c>
    </row>
    <row r="95" spans="1:19" s="119" customFormat="1" ht="31.15" customHeight="1" x14ac:dyDescent="0.25">
      <c r="A95" s="73">
        <v>12</v>
      </c>
      <c r="B95" s="351" t="s">
        <v>1673</v>
      </c>
      <c r="C95" s="131" t="s">
        <v>126</v>
      </c>
      <c r="D95" s="205" t="s">
        <v>1698</v>
      </c>
      <c r="E95" s="330"/>
      <c r="F95" s="365">
        <v>125000</v>
      </c>
      <c r="G95" s="207">
        <v>560</v>
      </c>
      <c r="H95" s="117"/>
      <c r="I95" s="365">
        <v>125000</v>
      </c>
      <c r="J95" s="335"/>
      <c r="K95" s="335"/>
      <c r="L95" s="365">
        <v>125000</v>
      </c>
      <c r="M95" s="335"/>
      <c r="N95" s="335"/>
      <c r="O95" s="365">
        <v>125000</v>
      </c>
      <c r="P95" s="15"/>
      <c r="Q95" s="117"/>
      <c r="R95" s="357">
        <f t="shared" si="7"/>
        <v>500000</v>
      </c>
      <c r="S95" s="366">
        <v>500000</v>
      </c>
    </row>
    <row r="96" spans="1:19" s="119" customFormat="1" ht="31.15" customHeight="1" x14ac:dyDescent="0.25">
      <c r="A96" s="73">
        <v>13</v>
      </c>
      <c r="B96" s="351" t="s">
        <v>1674</v>
      </c>
      <c r="C96" s="131" t="s">
        <v>126</v>
      </c>
      <c r="D96" s="205" t="s">
        <v>1698</v>
      </c>
      <c r="E96" s="330"/>
      <c r="F96" s="365">
        <v>5000</v>
      </c>
      <c r="G96" s="207">
        <v>9660</v>
      </c>
      <c r="H96" s="117"/>
      <c r="I96" s="365">
        <v>5000</v>
      </c>
      <c r="J96" s="335"/>
      <c r="K96" s="335"/>
      <c r="L96" s="365">
        <v>5000</v>
      </c>
      <c r="M96" s="335"/>
      <c r="N96" s="335"/>
      <c r="O96" s="365">
        <v>5000</v>
      </c>
      <c r="P96" s="15"/>
      <c r="Q96" s="117"/>
      <c r="R96" s="357">
        <f t="shared" si="7"/>
        <v>20000</v>
      </c>
      <c r="S96" s="366">
        <v>20000</v>
      </c>
    </row>
    <row r="97" spans="1:19" s="119" customFormat="1" ht="31.15" customHeight="1" x14ac:dyDescent="0.25">
      <c r="A97" s="73">
        <v>14</v>
      </c>
      <c r="B97" s="351" t="s">
        <v>1675</v>
      </c>
      <c r="C97" s="131" t="s">
        <v>126</v>
      </c>
      <c r="D97" s="205" t="s">
        <v>1698</v>
      </c>
      <c r="E97" s="330"/>
      <c r="F97" s="365">
        <v>65000</v>
      </c>
      <c r="G97" s="207">
        <v>1500</v>
      </c>
      <c r="H97" s="117"/>
      <c r="I97" s="365">
        <v>65000</v>
      </c>
      <c r="J97" s="335"/>
      <c r="K97" s="335"/>
      <c r="L97" s="365">
        <v>60000</v>
      </c>
      <c r="M97" s="335"/>
      <c r="N97" s="335"/>
      <c r="O97" s="365">
        <v>60000</v>
      </c>
      <c r="P97" s="15"/>
      <c r="Q97" s="117"/>
      <c r="R97" s="357">
        <f t="shared" si="7"/>
        <v>250000</v>
      </c>
      <c r="S97" s="366">
        <v>250000</v>
      </c>
    </row>
    <row r="98" spans="1:19" s="119" customFormat="1" ht="31.15" customHeight="1" x14ac:dyDescent="0.25">
      <c r="A98" s="73">
        <v>15</v>
      </c>
      <c r="B98" s="351" t="s">
        <v>1676</v>
      </c>
      <c r="C98" s="131" t="s">
        <v>126</v>
      </c>
      <c r="D98" s="205" t="s">
        <v>1698</v>
      </c>
      <c r="E98" s="330"/>
      <c r="F98" s="365">
        <v>2000</v>
      </c>
      <c r="G98" s="207">
        <v>19000</v>
      </c>
      <c r="H98" s="117"/>
      <c r="I98" s="365">
        <v>2000</v>
      </c>
      <c r="J98" s="335"/>
      <c r="K98" s="335"/>
      <c r="L98" s="365">
        <v>2000</v>
      </c>
      <c r="M98" s="335"/>
      <c r="N98" s="335"/>
      <c r="O98" s="365">
        <v>2000</v>
      </c>
      <c r="P98" s="15"/>
      <c r="Q98" s="117"/>
      <c r="R98" s="357">
        <f t="shared" si="7"/>
        <v>8000</v>
      </c>
      <c r="S98" s="366">
        <v>8000</v>
      </c>
    </row>
    <row r="99" spans="1:19" s="119" customFormat="1" ht="31.15" customHeight="1" x14ac:dyDescent="0.25">
      <c r="A99" s="73">
        <v>16</v>
      </c>
      <c r="B99" s="351" t="s">
        <v>1677</v>
      </c>
      <c r="C99" s="131" t="s">
        <v>126</v>
      </c>
      <c r="D99" s="205" t="s">
        <v>1698</v>
      </c>
      <c r="E99" s="330"/>
      <c r="F99" s="365">
        <v>2500</v>
      </c>
      <c r="G99" s="207">
        <v>17000</v>
      </c>
      <c r="H99" s="117"/>
      <c r="I99" s="365">
        <v>2500</v>
      </c>
      <c r="J99" s="335"/>
      <c r="K99" s="335"/>
      <c r="L99" s="365">
        <v>2500</v>
      </c>
      <c r="M99" s="335"/>
      <c r="N99" s="335"/>
      <c r="O99" s="365">
        <v>2500</v>
      </c>
      <c r="P99" s="15"/>
      <c r="Q99" s="117"/>
      <c r="R99" s="357">
        <f t="shared" si="7"/>
        <v>10000</v>
      </c>
      <c r="S99" s="366">
        <v>10000</v>
      </c>
    </row>
    <row r="100" spans="1:19" s="119" customFormat="1" ht="31.15" customHeight="1" x14ac:dyDescent="0.25">
      <c r="A100" s="73">
        <v>17</v>
      </c>
      <c r="B100" s="352" t="s">
        <v>1678</v>
      </c>
      <c r="C100" s="350" t="s">
        <v>639</v>
      </c>
      <c r="D100" s="350" t="s">
        <v>1698</v>
      </c>
      <c r="E100" s="330"/>
      <c r="F100" s="365">
        <v>5000</v>
      </c>
      <c r="G100" s="207">
        <v>3600</v>
      </c>
      <c r="H100" s="117"/>
      <c r="I100" s="365">
        <v>5000</v>
      </c>
      <c r="J100" s="335"/>
      <c r="K100" s="335"/>
      <c r="L100" s="365">
        <v>5000</v>
      </c>
      <c r="M100" s="335"/>
      <c r="N100" s="335"/>
      <c r="O100" s="365">
        <v>5000</v>
      </c>
      <c r="P100" s="15"/>
      <c r="Q100" s="117"/>
      <c r="R100" s="357">
        <f t="shared" si="7"/>
        <v>20000</v>
      </c>
      <c r="S100" s="366">
        <v>20000</v>
      </c>
    </row>
    <row r="101" spans="1:19" s="119" customFormat="1" ht="31.15" customHeight="1" x14ac:dyDescent="0.25">
      <c r="A101" s="73">
        <v>18</v>
      </c>
      <c r="B101" s="351" t="s">
        <v>1679</v>
      </c>
      <c r="C101" s="350" t="s">
        <v>641</v>
      </c>
      <c r="D101" s="350" t="s">
        <v>1698</v>
      </c>
      <c r="E101" s="330"/>
      <c r="F101" s="365">
        <v>6000</v>
      </c>
      <c r="G101" s="207">
        <v>10000</v>
      </c>
      <c r="H101" s="117"/>
      <c r="I101" s="365">
        <v>6000</v>
      </c>
      <c r="J101" s="335"/>
      <c r="K101" s="335"/>
      <c r="L101" s="365">
        <v>6000</v>
      </c>
      <c r="M101" s="335"/>
      <c r="N101" s="335"/>
      <c r="O101" s="365">
        <v>6000</v>
      </c>
      <c r="P101" s="15"/>
      <c r="Q101" s="117"/>
      <c r="R101" s="357">
        <f t="shared" si="7"/>
        <v>24000</v>
      </c>
      <c r="S101" s="366">
        <f>2000*12</f>
        <v>24000</v>
      </c>
    </row>
    <row r="102" spans="1:19" s="119" customFormat="1" ht="31.15" customHeight="1" x14ac:dyDescent="0.25">
      <c r="A102" s="73">
        <v>19</v>
      </c>
      <c r="B102" s="351" t="s">
        <v>1680</v>
      </c>
      <c r="C102" s="350" t="s">
        <v>130</v>
      </c>
      <c r="D102" s="350" t="s">
        <v>1698</v>
      </c>
      <c r="E102" s="330"/>
      <c r="F102" s="365">
        <v>1050</v>
      </c>
      <c r="G102" s="207">
        <v>12000</v>
      </c>
      <c r="H102" s="117"/>
      <c r="I102" s="365">
        <v>1100</v>
      </c>
      <c r="J102" s="335"/>
      <c r="K102" s="335"/>
      <c r="L102" s="365">
        <v>1100</v>
      </c>
      <c r="M102" s="335"/>
      <c r="N102" s="335"/>
      <c r="O102" s="365">
        <v>1050</v>
      </c>
      <c r="P102" s="15"/>
      <c r="Q102" s="117"/>
      <c r="R102" s="357">
        <f t="shared" si="7"/>
        <v>4300</v>
      </c>
      <c r="S102" s="366">
        <v>4200</v>
      </c>
    </row>
    <row r="103" spans="1:19" s="119" customFormat="1" ht="31.15" customHeight="1" x14ac:dyDescent="0.25">
      <c r="A103" s="73">
        <v>20</v>
      </c>
      <c r="B103" s="351" t="s">
        <v>1681</v>
      </c>
      <c r="C103" s="350" t="s">
        <v>130</v>
      </c>
      <c r="D103" s="350" t="s">
        <v>1698</v>
      </c>
      <c r="E103" s="330"/>
      <c r="F103" s="365">
        <v>2100</v>
      </c>
      <c r="G103" s="207">
        <v>7000</v>
      </c>
      <c r="H103" s="117"/>
      <c r="I103" s="365">
        <v>2100</v>
      </c>
      <c r="J103" s="335"/>
      <c r="K103" s="335"/>
      <c r="L103" s="365">
        <v>2100</v>
      </c>
      <c r="M103" s="335"/>
      <c r="N103" s="335"/>
      <c r="O103" s="365">
        <v>2100</v>
      </c>
      <c r="P103" s="15"/>
      <c r="Q103" s="117"/>
      <c r="R103" s="357">
        <f t="shared" si="7"/>
        <v>8400</v>
      </c>
      <c r="S103" s="366">
        <v>8400</v>
      </c>
    </row>
    <row r="104" spans="1:19" s="119" customFormat="1" ht="31.15" customHeight="1" x14ac:dyDescent="0.25">
      <c r="A104" s="73">
        <v>21</v>
      </c>
      <c r="B104" s="351" t="s">
        <v>1682</v>
      </c>
      <c r="C104" s="350" t="s">
        <v>130</v>
      </c>
      <c r="D104" s="350" t="s">
        <v>1698</v>
      </c>
      <c r="E104" s="330"/>
      <c r="F104" s="365">
        <v>900</v>
      </c>
      <c r="G104" s="207">
        <v>5000</v>
      </c>
      <c r="H104" s="117"/>
      <c r="I104" s="365">
        <v>1100</v>
      </c>
      <c r="J104" s="335"/>
      <c r="K104" s="335"/>
      <c r="L104" s="365">
        <v>1000</v>
      </c>
      <c r="M104" s="335"/>
      <c r="N104" s="335"/>
      <c r="O104" s="365">
        <v>1000</v>
      </c>
      <c r="P104" s="15"/>
      <c r="Q104" s="117"/>
      <c r="R104" s="357">
        <f t="shared" si="7"/>
        <v>4000</v>
      </c>
      <c r="S104" s="366">
        <v>4000</v>
      </c>
    </row>
    <row r="105" spans="1:19" s="119" customFormat="1" ht="31.15" customHeight="1" x14ac:dyDescent="0.25">
      <c r="A105" s="73">
        <v>22</v>
      </c>
      <c r="B105" s="351" t="s">
        <v>1683</v>
      </c>
      <c r="C105" s="350" t="s">
        <v>130</v>
      </c>
      <c r="D105" s="350" t="s">
        <v>1698</v>
      </c>
      <c r="E105" s="330"/>
      <c r="F105" s="365">
        <v>800</v>
      </c>
      <c r="G105" s="207">
        <v>60000</v>
      </c>
      <c r="H105" s="117"/>
      <c r="I105" s="365">
        <v>800</v>
      </c>
      <c r="J105" s="335"/>
      <c r="K105" s="335"/>
      <c r="L105" s="365">
        <v>800</v>
      </c>
      <c r="M105" s="335"/>
      <c r="N105" s="335"/>
      <c r="O105" s="365">
        <v>900</v>
      </c>
      <c r="P105" s="15"/>
      <c r="Q105" s="117"/>
      <c r="R105" s="357">
        <f t="shared" si="7"/>
        <v>3300</v>
      </c>
      <c r="S105" s="366">
        <v>3300</v>
      </c>
    </row>
    <row r="106" spans="1:19" s="119" customFormat="1" ht="31.15" customHeight="1" x14ac:dyDescent="0.25">
      <c r="A106" s="73">
        <v>23</v>
      </c>
      <c r="B106" s="351" t="s">
        <v>1684</v>
      </c>
      <c r="C106" s="350" t="s">
        <v>126</v>
      </c>
      <c r="D106" s="350" t="s">
        <v>1698</v>
      </c>
      <c r="E106" s="330"/>
      <c r="F106" s="365">
        <v>50</v>
      </c>
      <c r="G106" s="207">
        <v>15000</v>
      </c>
      <c r="H106" s="117"/>
      <c r="I106" s="365">
        <v>50</v>
      </c>
      <c r="J106" s="335"/>
      <c r="K106" s="335"/>
      <c r="L106" s="365">
        <v>50</v>
      </c>
      <c r="M106" s="335"/>
      <c r="N106" s="335"/>
      <c r="O106" s="365">
        <v>50</v>
      </c>
      <c r="P106" s="15"/>
      <c r="Q106" s="117"/>
      <c r="R106" s="357">
        <f t="shared" si="7"/>
        <v>200</v>
      </c>
      <c r="S106" s="366">
        <v>200</v>
      </c>
    </row>
    <row r="107" spans="1:19" s="119" customFormat="1" ht="31.15" customHeight="1" x14ac:dyDescent="0.25">
      <c r="A107" s="73">
        <v>24</v>
      </c>
      <c r="B107" s="351" t="s">
        <v>1703</v>
      </c>
      <c r="C107" s="350" t="s">
        <v>130</v>
      </c>
      <c r="D107" s="350" t="s">
        <v>1698</v>
      </c>
      <c r="E107" s="330"/>
      <c r="F107" s="365">
        <v>2100</v>
      </c>
      <c r="G107" s="207">
        <v>5500</v>
      </c>
      <c r="H107" s="117"/>
      <c r="I107" s="365">
        <v>2100</v>
      </c>
      <c r="J107" s="335"/>
      <c r="K107" s="335"/>
      <c r="L107" s="365">
        <v>2100</v>
      </c>
      <c r="M107" s="335"/>
      <c r="N107" s="335"/>
      <c r="O107" s="365">
        <v>2100</v>
      </c>
      <c r="P107" s="15"/>
      <c r="Q107" s="117"/>
      <c r="R107" s="357">
        <f t="shared" si="7"/>
        <v>8400</v>
      </c>
      <c r="S107" s="366">
        <v>8400</v>
      </c>
    </row>
    <row r="108" spans="1:19" s="119" customFormat="1" ht="31.15" customHeight="1" x14ac:dyDescent="0.25">
      <c r="A108" s="73">
        <v>25</v>
      </c>
      <c r="B108" s="351" t="s">
        <v>1685</v>
      </c>
      <c r="C108" s="350" t="s">
        <v>126</v>
      </c>
      <c r="D108" s="350" t="s">
        <v>1698</v>
      </c>
      <c r="E108" s="330"/>
      <c r="F108" s="365">
        <v>125</v>
      </c>
      <c r="G108" s="207">
        <v>65000</v>
      </c>
      <c r="H108" s="117"/>
      <c r="I108" s="365">
        <v>125</v>
      </c>
      <c r="J108" s="335"/>
      <c r="K108" s="335"/>
      <c r="L108" s="365">
        <v>125</v>
      </c>
      <c r="M108" s="335"/>
      <c r="N108" s="335"/>
      <c r="O108" s="365">
        <v>125</v>
      </c>
      <c r="P108" s="15"/>
      <c r="Q108" s="117"/>
      <c r="R108" s="357">
        <f t="shared" si="7"/>
        <v>500</v>
      </c>
      <c r="S108" s="366">
        <v>500</v>
      </c>
    </row>
    <row r="109" spans="1:19" s="119" customFormat="1" ht="31.15" customHeight="1" x14ac:dyDescent="0.25">
      <c r="A109" s="73">
        <v>26</v>
      </c>
      <c r="B109" s="351" t="s">
        <v>1686</v>
      </c>
      <c r="C109" s="350" t="s">
        <v>126</v>
      </c>
      <c r="D109" s="350" t="s">
        <v>1698</v>
      </c>
      <c r="E109" s="330"/>
      <c r="F109" s="365">
        <v>120</v>
      </c>
      <c r="G109" s="207">
        <v>10000</v>
      </c>
      <c r="H109" s="117"/>
      <c r="I109" s="365">
        <v>120</v>
      </c>
      <c r="J109" s="335"/>
      <c r="K109" s="335"/>
      <c r="L109" s="365">
        <v>120</v>
      </c>
      <c r="M109" s="335"/>
      <c r="N109" s="335"/>
      <c r="O109" s="365">
        <v>120</v>
      </c>
      <c r="P109" s="15"/>
      <c r="Q109" s="117"/>
      <c r="R109" s="357">
        <f t="shared" si="7"/>
        <v>480</v>
      </c>
      <c r="S109" s="366">
        <v>480</v>
      </c>
    </row>
    <row r="110" spans="1:19" s="119" customFormat="1" ht="31.15" customHeight="1" x14ac:dyDescent="0.25">
      <c r="A110" s="73">
        <v>27</v>
      </c>
      <c r="B110" s="351" t="s">
        <v>1687</v>
      </c>
      <c r="C110" s="350" t="s">
        <v>126</v>
      </c>
      <c r="D110" s="350" t="s">
        <v>1698</v>
      </c>
      <c r="E110" s="330"/>
      <c r="F110" s="365">
        <v>120</v>
      </c>
      <c r="G110" s="207">
        <v>10000</v>
      </c>
      <c r="H110" s="117"/>
      <c r="I110" s="365">
        <v>120</v>
      </c>
      <c r="J110" s="335"/>
      <c r="K110" s="335"/>
      <c r="L110" s="365">
        <v>120</v>
      </c>
      <c r="M110" s="335"/>
      <c r="N110" s="335"/>
      <c r="O110" s="365">
        <v>120</v>
      </c>
      <c r="P110" s="15"/>
      <c r="Q110" s="117"/>
      <c r="R110" s="357">
        <f t="shared" si="7"/>
        <v>480</v>
      </c>
      <c r="S110" s="366">
        <v>480</v>
      </c>
    </row>
    <row r="111" spans="1:19" s="119" customFormat="1" ht="31.15" customHeight="1" x14ac:dyDescent="0.25">
      <c r="A111" s="73">
        <v>28</v>
      </c>
      <c r="B111" s="351" t="s">
        <v>1688</v>
      </c>
      <c r="C111" s="350" t="s">
        <v>126</v>
      </c>
      <c r="D111" s="350" t="s">
        <v>1698</v>
      </c>
      <c r="E111" s="330"/>
      <c r="F111" s="365">
        <v>300</v>
      </c>
      <c r="G111" s="207">
        <v>4500</v>
      </c>
      <c r="H111" s="117"/>
      <c r="I111" s="365">
        <v>250</v>
      </c>
      <c r="J111" s="335"/>
      <c r="K111" s="335"/>
      <c r="L111" s="365">
        <v>200</v>
      </c>
      <c r="M111" s="335"/>
      <c r="N111" s="335"/>
      <c r="O111" s="365">
        <v>250</v>
      </c>
      <c r="P111" s="15"/>
      <c r="Q111" s="117"/>
      <c r="R111" s="357">
        <f t="shared" si="7"/>
        <v>1000</v>
      </c>
      <c r="S111" s="366">
        <v>1000</v>
      </c>
    </row>
    <row r="112" spans="1:19" s="119" customFormat="1" ht="31.15" customHeight="1" x14ac:dyDescent="0.25">
      <c r="A112" s="73">
        <v>29</v>
      </c>
      <c r="B112" s="351" t="s">
        <v>1689</v>
      </c>
      <c r="C112" s="350" t="s">
        <v>126</v>
      </c>
      <c r="D112" s="350" t="s">
        <v>1698</v>
      </c>
      <c r="E112" s="330"/>
      <c r="F112" s="365">
        <v>400</v>
      </c>
      <c r="G112" s="207">
        <v>20000</v>
      </c>
      <c r="H112" s="117"/>
      <c r="I112" s="365">
        <v>500</v>
      </c>
      <c r="J112" s="335"/>
      <c r="K112" s="335"/>
      <c r="L112" s="365">
        <v>600</v>
      </c>
      <c r="M112" s="335"/>
      <c r="N112" s="335"/>
      <c r="O112" s="365">
        <v>500</v>
      </c>
      <c r="P112" s="15"/>
      <c r="Q112" s="117"/>
      <c r="R112" s="364">
        <f t="shared" si="7"/>
        <v>2000</v>
      </c>
      <c r="S112" s="366">
        <v>2000</v>
      </c>
    </row>
    <row r="113" spans="1:19" s="119" customFormat="1" ht="31.15" customHeight="1" x14ac:dyDescent="0.25">
      <c r="A113" s="73">
        <v>30</v>
      </c>
      <c r="B113" s="351" t="s">
        <v>1690</v>
      </c>
      <c r="C113" s="350" t="s">
        <v>126</v>
      </c>
      <c r="D113" s="350" t="s">
        <v>1698</v>
      </c>
      <c r="E113" s="330"/>
      <c r="F113" s="365">
        <v>500</v>
      </c>
      <c r="G113" s="207">
        <v>4000</v>
      </c>
      <c r="H113" s="117"/>
      <c r="I113" s="365">
        <v>500</v>
      </c>
      <c r="J113" s="335"/>
      <c r="K113" s="335"/>
      <c r="L113" s="365">
        <v>500</v>
      </c>
      <c r="M113" s="335"/>
      <c r="N113" s="335"/>
      <c r="O113" s="365">
        <v>500</v>
      </c>
      <c r="P113" s="15"/>
      <c r="Q113" s="117"/>
      <c r="R113" s="364">
        <f t="shared" si="7"/>
        <v>2000</v>
      </c>
      <c r="S113" s="366">
        <v>2000</v>
      </c>
    </row>
    <row r="114" spans="1:19" s="119" customFormat="1" ht="31.15" customHeight="1" x14ac:dyDescent="0.25">
      <c r="A114" s="73">
        <v>31</v>
      </c>
      <c r="B114" s="351" t="s">
        <v>1691</v>
      </c>
      <c r="C114" s="350" t="s">
        <v>1695</v>
      </c>
      <c r="D114" s="350" t="s">
        <v>1698</v>
      </c>
      <c r="E114" s="330"/>
      <c r="F114" s="365">
        <v>500</v>
      </c>
      <c r="G114" s="207">
        <v>15000</v>
      </c>
      <c r="H114" s="117"/>
      <c r="I114" s="365">
        <v>500</v>
      </c>
      <c r="J114" s="335"/>
      <c r="K114" s="335"/>
      <c r="L114" s="365">
        <v>500</v>
      </c>
      <c r="M114" s="335"/>
      <c r="N114" s="335"/>
      <c r="O114" s="365">
        <v>500</v>
      </c>
      <c r="P114" s="15"/>
      <c r="Q114" s="117"/>
      <c r="R114" s="364">
        <f t="shared" si="7"/>
        <v>2000</v>
      </c>
      <c r="S114" s="366">
        <v>2000</v>
      </c>
    </row>
    <row r="115" spans="1:19" s="119" customFormat="1" ht="31.15" customHeight="1" x14ac:dyDescent="0.25">
      <c r="A115" s="73">
        <v>32</v>
      </c>
      <c r="B115" s="351" t="s">
        <v>1692</v>
      </c>
      <c r="C115" s="350" t="s">
        <v>126</v>
      </c>
      <c r="D115" s="350" t="s">
        <v>1698</v>
      </c>
      <c r="E115" s="330"/>
      <c r="F115" s="365">
        <v>26000</v>
      </c>
      <c r="G115" s="207">
        <v>5000</v>
      </c>
      <c r="H115" s="117"/>
      <c r="I115" s="365">
        <v>24000</v>
      </c>
      <c r="J115" s="335"/>
      <c r="K115" s="335"/>
      <c r="L115" s="365">
        <v>25000</v>
      </c>
      <c r="M115" s="335"/>
      <c r="N115" s="335"/>
      <c r="O115" s="365">
        <v>25000</v>
      </c>
      <c r="P115" s="15"/>
      <c r="Q115" s="117"/>
      <c r="R115" s="364">
        <f t="shared" si="7"/>
        <v>100000</v>
      </c>
      <c r="S115" s="366">
        <v>100000</v>
      </c>
    </row>
    <row r="116" spans="1:19" s="119" customFormat="1" ht="31.15" customHeight="1" x14ac:dyDescent="0.25">
      <c r="A116" s="73">
        <v>33</v>
      </c>
      <c r="B116" s="351" t="s">
        <v>1693</v>
      </c>
      <c r="C116" s="350" t="s">
        <v>126</v>
      </c>
      <c r="D116" s="350" t="s">
        <v>1698</v>
      </c>
      <c r="E116" s="330"/>
      <c r="F116" s="364">
        <v>12500</v>
      </c>
      <c r="G116" s="207">
        <v>6500</v>
      </c>
      <c r="H116" s="117"/>
      <c r="I116" s="365">
        <v>12500</v>
      </c>
      <c r="J116" s="335"/>
      <c r="K116" s="335"/>
      <c r="L116" s="365">
        <v>13000</v>
      </c>
      <c r="M116" s="335"/>
      <c r="N116" s="335"/>
      <c r="O116" s="360">
        <v>12000</v>
      </c>
      <c r="P116" s="15"/>
      <c r="Q116" s="117"/>
      <c r="R116" s="364">
        <f t="shared" si="7"/>
        <v>50000</v>
      </c>
      <c r="S116" s="366">
        <v>50000</v>
      </c>
    </row>
    <row r="117" spans="1:19" s="119" customFormat="1" ht="31.15" customHeight="1" x14ac:dyDescent="0.25">
      <c r="A117" s="73">
        <v>34</v>
      </c>
      <c r="B117" s="351" t="s">
        <v>1694</v>
      </c>
      <c r="C117" s="350" t="s">
        <v>126</v>
      </c>
      <c r="D117" s="350" t="s">
        <v>1698</v>
      </c>
      <c r="E117" s="330"/>
      <c r="F117" s="364">
        <v>2000</v>
      </c>
      <c r="G117" s="207">
        <v>15056</v>
      </c>
      <c r="H117" s="117"/>
      <c r="I117" s="365">
        <v>2500</v>
      </c>
      <c r="J117" s="335"/>
      <c r="K117" s="335"/>
      <c r="L117" s="365">
        <v>3000</v>
      </c>
      <c r="M117" s="335"/>
      <c r="N117" s="335"/>
      <c r="O117" s="360">
        <v>2500</v>
      </c>
      <c r="P117" s="15"/>
      <c r="Q117" s="117"/>
      <c r="R117" s="364">
        <f t="shared" ref="R117:R141" si="8">F117+I117+L117+O117</f>
        <v>10000</v>
      </c>
      <c r="S117" s="366">
        <v>10000</v>
      </c>
    </row>
    <row r="118" spans="1:19" s="119" customFormat="1" ht="31.15" customHeight="1" x14ac:dyDescent="0.25">
      <c r="A118" s="73">
        <v>35</v>
      </c>
      <c r="B118" s="367" t="s">
        <v>1727</v>
      </c>
      <c r="C118" s="350" t="s">
        <v>126</v>
      </c>
      <c r="D118" s="350" t="s">
        <v>1698</v>
      </c>
      <c r="E118" s="330"/>
      <c r="F118" s="364">
        <v>2</v>
      </c>
      <c r="G118" s="207"/>
      <c r="H118" s="117"/>
      <c r="I118" s="365">
        <v>2</v>
      </c>
      <c r="J118" s="335"/>
      <c r="K118" s="335"/>
      <c r="L118" s="365">
        <v>3</v>
      </c>
      <c r="M118" s="335"/>
      <c r="N118" s="335"/>
      <c r="O118" s="360">
        <v>2</v>
      </c>
      <c r="P118" s="15"/>
      <c r="Q118" s="117"/>
      <c r="R118" s="358">
        <f t="shared" si="8"/>
        <v>9</v>
      </c>
      <c r="S118" s="11">
        <v>9</v>
      </c>
    </row>
    <row r="119" spans="1:19" s="119" customFormat="1" ht="31.15" customHeight="1" x14ac:dyDescent="0.25">
      <c r="A119" s="73">
        <v>36</v>
      </c>
      <c r="B119" s="367" t="s">
        <v>1728</v>
      </c>
      <c r="C119" s="350" t="s">
        <v>126</v>
      </c>
      <c r="D119" s="350" t="s">
        <v>1698</v>
      </c>
      <c r="E119" s="330"/>
      <c r="F119" s="364">
        <v>1</v>
      </c>
      <c r="G119" s="207"/>
      <c r="H119" s="117"/>
      <c r="I119" s="365">
        <v>2</v>
      </c>
      <c r="J119" s="335"/>
      <c r="K119" s="335"/>
      <c r="L119" s="365">
        <v>2</v>
      </c>
      <c r="M119" s="335"/>
      <c r="N119" s="335"/>
      <c r="O119" s="360">
        <v>1</v>
      </c>
      <c r="P119" s="15"/>
      <c r="Q119" s="117"/>
      <c r="R119" s="358">
        <f t="shared" si="8"/>
        <v>6</v>
      </c>
      <c r="S119" s="11">
        <v>6</v>
      </c>
    </row>
    <row r="120" spans="1:19" s="119" customFormat="1" ht="31.15" customHeight="1" x14ac:dyDescent="0.25">
      <c r="A120" s="73">
        <v>37</v>
      </c>
      <c r="B120" s="367" t="s">
        <v>1729</v>
      </c>
      <c r="C120" s="350" t="s">
        <v>126</v>
      </c>
      <c r="D120" s="350" t="s">
        <v>1698</v>
      </c>
      <c r="E120" s="330"/>
      <c r="F120" s="364">
        <v>1</v>
      </c>
      <c r="G120" s="207"/>
      <c r="H120" s="117"/>
      <c r="I120" s="365">
        <v>1</v>
      </c>
      <c r="J120" s="335"/>
      <c r="K120" s="335"/>
      <c r="L120" s="365">
        <v>2</v>
      </c>
      <c r="M120" s="335"/>
      <c r="N120" s="335"/>
      <c r="O120" s="360">
        <v>1</v>
      </c>
      <c r="P120" s="15"/>
      <c r="Q120" s="117"/>
      <c r="R120" s="358">
        <f t="shared" si="8"/>
        <v>5</v>
      </c>
      <c r="S120" s="11">
        <v>5</v>
      </c>
    </row>
    <row r="121" spans="1:19" s="119" customFormat="1" ht="31.15" customHeight="1" x14ac:dyDescent="0.25">
      <c r="A121" s="73">
        <v>38</v>
      </c>
      <c r="B121" s="367" t="s">
        <v>1730</v>
      </c>
      <c r="C121" s="350" t="s">
        <v>126</v>
      </c>
      <c r="D121" s="350" t="s">
        <v>1698</v>
      </c>
      <c r="E121" s="330"/>
      <c r="F121" s="364">
        <v>1</v>
      </c>
      <c r="G121" s="207"/>
      <c r="H121" s="117"/>
      <c r="I121" s="365">
        <v>2</v>
      </c>
      <c r="J121" s="335"/>
      <c r="K121" s="335"/>
      <c r="L121" s="365">
        <v>2</v>
      </c>
      <c r="M121" s="335"/>
      <c r="N121" s="335"/>
      <c r="O121" s="360">
        <v>1</v>
      </c>
      <c r="P121" s="15"/>
      <c r="Q121" s="117"/>
      <c r="R121" s="358">
        <f t="shared" si="8"/>
        <v>6</v>
      </c>
      <c r="S121" s="11">
        <v>6</v>
      </c>
    </row>
    <row r="122" spans="1:19" s="119" customFormat="1" ht="31.15" customHeight="1" x14ac:dyDescent="0.25">
      <c r="A122" s="73">
        <v>39</v>
      </c>
      <c r="B122" s="367" t="s">
        <v>1731</v>
      </c>
      <c r="C122" s="11"/>
      <c r="D122" s="20"/>
      <c r="E122" s="330"/>
      <c r="F122" s="364">
        <v>0</v>
      </c>
      <c r="G122" s="207"/>
      <c r="H122" s="117"/>
      <c r="I122" s="365">
        <v>40</v>
      </c>
      <c r="J122" s="335"/>
      <c r="K122" s="335"/>
      <c r="L122" s="365">
        <v>30</v>
      </c>
      <c r="M122" s="335"/>
      <c r="N122" s="335"/>
      <c r="O122" s="360">
        <v>30</v>
      </c>
      <c r="P122" s="15"/>
      <c r="Q122" s="117"/>
      <c r="R122" s="358">
        <f t="shared" si="8"/>
        <v>100</v>
      </c>
      <c r="S122" s="368">
        <v>100</v>
      </c>
    </row>
    <row r="123" spans="1:19" s="119" customFormat="1" ht="31.15" customHeight="1" x14ac:dyDescent="0.25">
      <c r="A123" s="73">
        <v>40</v>
      </c>
      <c r="B123" s="367" t="s">
        <v>1732</v>
      </c>
      <c r="C123" s="11"/>
      <c r="D123" s="20"/>
      <c r="E123" s="330"/>
      <c r="F123" s="364">
        <v>80</v>
      </c>
      <c r="G123" s="207"/>
      <c r="H123" s="117"/>
      <c r="I123" s="365"/>
      <c r="J123" s="335"/>
      <c r="K123" s="335"/>
      <c r="L123" s="365"/>
      <c r="M123" s="335"/>
      <c r="N123" s="335"/>
      <c r="O123" s="360"/>
      <c r="P123" s="15"/>
      <c r="Q123" s="117"/>
      <c r="R123" s="358">
        <f t="shared" si="8"/>
        <v>80</v>
      </c>
      <c r="S123" s="368">
        <v>80</v>
      </c>
    </row>
    <row r="124" spans="1:19" s="119" customFormat="1" ht="31.15" customHeight="1" x14ac:dyDescent="0.25">
      <c r="A124" s="73">
        <v>41</v>
      </c>
      <c r="B124" s="367" t="s">
        <v>1733</v>
      </c>
      <c r="C124" s="11"/>
      <c r="D124" s="20"/>
      <c r="E124" s="330"/>
      <c r="F124" s="364">
        <v>300</v>
      </c>
      <c r="G124" s="207"/>
      <c r="H124" s="117"/>
      <c r="I124" s="365"/>
      <c r="J124" s="335"/>
      <c r="K124" s="335"/>
      <c r="L124" s="365"/>
      <c r="M124" s="335"/>
      <c r="N124" s="335"/>
      <c r="O124" s="360"/>
      <c r="P124" s="15"/>
      <c r="Q124" s="117"/>
      <c r="R124" s="358">
        <f t="shared" si="8"/>
        <v>300</v>
      </c>
      <c r="S124" s="368">
        <v>300</v>
      </c>
    </row>
    <row r="125" spans="1:19" s="119" customFormat="1" ht="31.15" customHeight="1" x14ac:dyDescent="0.25">
      <c r="A125" s="73">
        <v>42</v>
      </c>
      <c r="B125" s="367" t="s">
        <v>1734</v>
      </c>
      <c r="C125" s="11"/>
      <c r="D125" s="20"/>
      <c r="E125" s="330"/>
      <c r="F125" s="364">
        <v>300</v>
      </c>
      <c r="G125" s="207"/>
      <c r="H125" s="117"/>
      <c r="I125" s="365"/>
      <c r="J125" s="335"/>
      <c r="K125" s="335"/>
      <c r="L125" s="365"/>
      <c r="M125" s="335"/>
      <c r="N125" s="335"/>
      <c r="O125" s="360"/>
      <c r="P125" s="15"/>
      <c r="Q125" s="117"/>
      <c r="R125" s="358">
        <f t="shared" si="8"/>
        <v>300</v>
      </c>
      <c r="S125" s="368">
        <v>300</v>
      </c>
    </row>
    <row r="126" spans="1:19" s="119" customFormat="1" ht="31.15" customHeight="1" x14ac:dyDescent="0.25">
      <c r="A126" s="73">
        <v>43</v>
      </c>
      <c r="B126" s="367" t="s">
        <v>1735</v>
      </c>
      <c r="C126" s="11"/>
      <c r="D126" s="20"/>
      <c r="E126" s="330"/>
      <c r="F126" s="364">
        <v>3</v>
      </c>
      <c r="G126" s="207"/>
      <c r="H126" s="117"/>
      <c r="I126" s="365"/>
      <c r="J126" s="335"/>
      <c r="K126" s="335"/>
      <c r="L126" s="365"/>
      <c r="M126" s="335"/>
      <c r="N126" s="335"/>
      <c r="O126" s="360"/>
      <c r="P126" s="15"/>
      <c r="Q126" s="117"/>
      <c r="R126" s="358">
        <f t="shared" si="8"/>
        <v>3</v>
      </c>
      <c r="S126" s="368">
        <v>3</v>
      </c>
    </row>
    <row r="127" spans="1:19" s="119" customFormat="1" ht="31.15" customHeight="1" x14ac:dyDescent="0.25">
      <c r="A127" s="73">
        <v>44</v>
      </c>
      <c r="B127" s="367" t="s">
        <v>1736</v>
      </c>
      <c r="C127" s="11"/>
      <c r="D127" s="20"/>
      <c r="E127" s="330"/>
      <c r="F127" s="364">
        <v>50</v>
      </c>
      <c r="G127" s="207"/>
      <c r="H127" s="117"/>
      <c r="I127" s="365"/>
      <c r="J127" s="335"/>
      <c r="K127" s="335"/>
      <c r="L127" s="365"/>
      <c r="M127" s="335"/>
      <c r="N127" s="335"/>
      <c r="O127" s="360"/>
      <c r="P127" s="15"/>
      <c r="Q127" s="117"/>
      <c r="R127" s="358">
        <f t="shared" si="8"/>
        <v>50</v>
      </c>
      <c r="S127" s="368">
        <v>50</v>
      </c>
    </row>
    <row r="128" spans="1:19" s="119" customFormat="1" ht="31.15" customHeight="1" x14ac:dyDescent="0.25">
      <c r="A128" s="73">
        <v>45</v>
      </c>
      <c r="B128" s="367" t="s">
        <v>1737</v>
      </c>
      <c r="C128" s="11"/>
      <c r="D128" s="20"/>
      <c r="E128" s="330"/>
      <c r="F128" s="364">
        <v>20</v>
      </c>
      <c r="G128" s="207"/>
      <c r="H128" s="117"/>
      <c r="I128" s="365"/>
      <c r="J128" s="335"/>
      <c r="K128" s="335"/>
      <c r="L128" s="365"/>
      <c r="M128" s="335"/>
      <c r="N128" s="335"/>
      <c r="O128" s="360"/>
      <c r="P128" s="15"/>
      <c r="Q128" s="117"/>
      <c r="R128" s="358">
        <f t="shared" si="8"/>
        <v>20</v>
      </c>
      <c r="S128" s="368">
        <v>20</v>
      </c>
    </row>
    <row r="129" spans="1:19" s="119" customFormat="1" ht="31.15" customHeight="1" x14ac:dyDescent="0.25">
      <c r="A129" s="73">
        <v>46</v>
      </c>
      <c r="B129" s="367" t="s">
        <v>1738</v>
      </c>
      <c r="C129" s="11"/>
      <c r="D129" s="20"/>
      <c r="E129" s="330"/>
      <c r="F129" s="364">
        <v>50</v>
      </c>
      <c r="G129" s="207"/>
      <c r="H129" s="117"/>
      <c r="I129" s="365"/>
      <c r="J129" s="335"/>
      <c r="K129" s="335"/>
      <c r="L129" s="365"/>
      <c r="M129" s="335"/>
      <c r="N129" s="335"/>
      <c r="O129" s="360"/>
      <c r="P129" s="15"/>
      <c r="Q129" s="117"/>
      <c r="R129" s="358">
        <f t="shared" si="8"/>
        <v>50</v>
      </c>
      <c r="S129" s="368">
        <v>50</v>
      </c>
    </row>
    <row r="130" spans="1:19" s="119" customFormat="1" ht="31.15" customHeight="1" x14ac:dyDescent="0.25">
      <c r="A130" s="73">
        <v>47</v>
      </c>
      <c r="B130" s="367" t="s">
        <v>1739</v>
      </c>
      <c r="C130" s="11"/>
      <c r="D130" s="20"/>
      <c r="E130" s="330"/>
      <c r="F130" s="364">
        <v>40</v>
      </c>
      <c r="G130" s="207"/>
      <c r="H130" s="117"/>
      <c r="I130" s="365"/>
      <c r="J130" s="335"/>
      <c r="K130" s="335"/>
      <c r="L130" s="365"/>
      <c r="M130" s="335"/>
      <c r="N130" s="335"/>
      <c r="O130" s="360"/>
      <c r="P130" s="15"/>
      <c r="Q130" s="117"/>
      <c r="R130" s="358">
        <f t="shared" si="8"/>
        <v>40</v>
      </c>
      <c r="S130" s="368">
        <v>40</v>
      </c>
    </row>
    <row r="131" spans="1:19" s="119" customFormat="1" ht="31.15" customHeight="1" x14ac:dyDescent="0.25">
      <c r="A131" s="73">
        <v>48</v>
      </c>
      <c r="B131" s="367" t="s">
        <v>1740</v>
      </c>
      <c r="C131" s="11"/>
      <c r="D131" s="20"/>
      <c r="E131" s="330"/>
      <c r="F131" s="364">
        <v>5</v>
      </c>
      <c r="G131" s="207"/>
      <c r="H131" s="117"/>
      <c r="I131" s="365"/>
      <c r="J131" s="335"/>
      <c r="K131" s="335"/>
      <c r="L131" s="365"/>
      <c r="M131" s="335"/>
      <c r="N131" s="335"/>
      <c r="O131" s="360"/>
      <c r="P131" s="15"/>
      <c r="Q131" s="117"/>
      <c r="R131" s="358">
        <f t="shared" si="8"/>
        <v>5</v>
      </c>
      <c r="S131" s="368">
        <v>5</v>
      </c>
    </row>
    <row r="132" spans="1:19" s="119" customFormat="1" ht="31.15" customHeight="1" x14ac:dyDescent="0.25">
      <c r="A132" s="73">
        <v>49</v>
      </c>
      <c r="B132" s="367" t="s">
        <v>1741</v>
      </c>
      <c r="C132" s="11"/>
      <c r="D132" s="20"/>
      <c r="E132" s="330"/>
      <c r="F132" s="364">
        <v>40</v>
      </c>
      <c r="G132" s="207"/>
      <c r="H132" s="117"/>
      <c r="I132" s="365"/>
      <c r="J132" s="335"/>
      <c r="K132" s="335"/>
      <c r="L132" s="365"/>
      <c r="M132" s="335"/>
      <c r="N132" s="335"/>
      <c r="O132" s="360"/>
      <c r="P132" s="15"/>
      <c r="Q132" s="117"/>
      <c r="R132" s="358">
        <f t="shared" si="8"/>
        <v>40</v>
      </c>
      <c r="S132" s="368">
        <v>40</v>
      </c>
    </row>
    <row r="133" spans="1:19" s="119" customFormat="1" ht="31.15" customHeight="1" x14ac:dyDescent="0.25">
      <c r="A133" s="73">
        <v>50</v>
      </c>
      <c r="B133" s="367" t="s">
        <v>1742</v>
      </c>
      <c r="C133" s="11"/>
      <c r="D133" s="20"/>
      <c r="E133" s="330"/>
      <c r="F133" s="364">
        <v>10</v>
      </c>
      <c r="G133" s="207"/>
      <c r="H133" s="117"/>
      <c r="I133" s="365"/>
      <c r="J133" s="335"/>
      <c r="K133" s="335"/>
      <c r="L133" s="365"/>
      <c r="M133" s="335"/>
      <c r="N133" s="335"/>
      <c r="O133" s="360"/>
      <c r="P133" s="15"/>
      <c r="Q133" s="117"/>
      <c r="R133" s="358">
        <f t="shared" si="8"/>
        <v>10</v>
      </c>
      <c r="S133" s="368">
        <v>10</v>
      </c>
    </row>
    <row r="134" spans="1:19" s="119" customFormat="1" ht="31.15" customHeight="1" x14ac:dyDescent="0.25">
      <c r="A134" s="73">
        <v>51</v>
      </c>
      <c r="B134" s="367" t="s">
        <v>1743</v>
      </c>
      <c r="C134" s="11"/>
      <c r="D134" s="20"/>
      <c r="E134" s="330"/>
      <c r="F134" s="364">
        <v>10</v>
      </c>
      <c r="G134" s="207"/>
      <c r="H134" s="117"/>
      <c r="I134" s="365"/>
      <c r="J134" s="335"/>
      <c r="K134" s="335"/>
      <c r="L134" s="365"/>
      <c r="M134" s="335"/>
      <c r="N134" s="335"/>
      <c r="O134" s="360"/>
      <c r="P134" s="15"/>
      <c r="Q134" s="117"/>
      <c r="R134" s="358">
        <f t="shared" si="8"/>
        <v>10</v>
      </c>
      <c r="S134" s="368">
        <v>10</v>
      </c>
    </row>
    <row r="135" spans="1:19" s="119" customFormat="1" ht="31.15" customHeight="1" x14ac:dyDescent="0.25">
      <c r="A135" s="73">
        <v>52</v>
      </c>
      <c r="B135" s="367" t="s">
        <v>1744</v>
      </c>
      <c r="C135" s="11"/>
      <c r="D135" s="20"/>
      <c r="E135" s="330"/>
      <c r="F135" s="364">
        <v>50</v>
      </c>
      <c r="G135" s="207"/>
      <c r="H135" s="117"/>
      <c r="I135" s="365"/>
      <c r="J135" s="335"/>
      <c r="K135" s="335"/>
      <c r="L135" s="365"/>
      <c r="M135" s="335"/>
      <c r="N135" s="335"/>
      <c r="O135" s="360"/>
      <c r="P135" s="15"/>
      <c r="Q135" s="117"/>
      <c r="R135" s="358">
        <f t="shared" si="8"/>
        <v>50</v>
      </c>
      <c r="S135" s="368">
        <v>50</v>
      </c>
    </row>
    <row r="136" spans="1:19" s="119" customFormat="1" ht="31.15" customHeight="1" x14ac:dyDescent="0.25">
      <c r="A136" s="73">
        <v>53</v>
      </c>
      <c r="B136" s="367" t="s">
        <v>1745</v>
      </c>
      <c r="C136" s="11"/>
      <c r="D136" s="20"/>
      <c r="E136" s="330"/>
      <c r="F136" s="364">
        <v>4</v>
      </c>
      <c r="G136" s="207"/>
      <c r="H136" s="117"/>
      <c r="I136" s="365"/>
      <c r="J136" s="335"/>
      <c r="K136" s="335"/>
      <c r="L136" s="365"/>
      <c r="M136" s="335"/>
      <c r="N136" s="335"/>
      <c r="O136" s="360"/>
      <c r="P136" s="15"/>
      <c r="Q136" s="117"/>
      <c r="R136" s="358">
        <f t="shared" si="8"/>
        <v>4</v>
      </c>
      <c r="S136" s="368">
        <v>4</v>
      </c>
    </row>
    <row r="137" spans="1:19" s="119" customFormat="1" ht="31.15" customHeight="1" x14ac:dyDescent="0.25">
      <c r="A137" s="73">
        <v>54</v>
      </c>
      <c r="B137" s="367" t="s">
        <v>1746</v>
      </c>
      <c r="C137" s="11"/>
      <c r="D137" s="20"/>
      <c r="E137" s="330"/>
      <c r="F137" s="364">
        <v>5</v>
      </c>
      <c r="G137" s="207"/>
      <c r="H137" s="117"/>
      <c r="I137" s="365"/>
      <c r="J137" s="335"/>
      <c r="K137" s="335"/>
      <c r="L137" s="365"/>
      <c r="M137" s="335"/>
      <c r="N137" s="335"/>
      <c r="O137" s="360"/>
      <c r="P137" s="15"/>
      <c r="Q137" s="117"/>
      <c r="R137" s="358">
        <f t="shared" si="8"/>
        <v>5</v>
      </c>
      <c r="S137" s="368">
        <v>5</v>
      </c>
    </row>
    <row r="138" spans="1:19" s="119" customFormat="1" ht="31.15" customHeight="1" x14ac:dyDescent="0.25">
      <c r="A138" s="73">
        <v>55</v>
      </c>
      <c r="B138" s="367" t="s">
        <v>1747</v>
      </c>
      <c r="C138" s="11"/>
      <c r="D138" s="20"/>
      <c r="E138" s="330"/>
      <c r="F138" s="364">
        <v>32</v>
      </c>
      <c r="G138" s="207"/>
      <c r="H138" s="117"/>
      <c r="I138" s="365"/>
      <c r="J138" s="335"/>
      <c r="K138" s="335"/>
      <c r="L138" s="365"/>
      <c r="M138" s="335"/>
      <c r="N138" s="335"/>
      <c r="O138" s="360"/>
      <c r="P138" s="15"/>
      <c r="Q138" s="117"/>
      <c r="R138" s="358">
        <f t="shared" si="8"/>
        <v>32</v>
      </c>
      <c r="S138" s="368">
        <v>32</v>
      </c>
    </row>
    <row r="139" spans="1:19" s="119" customFormat="1" ht="31.15" customHeight="1" x14ac:dyDescent="0.25">
      <c r="A139" s="73">
        <v>56</v>
      </c>
      <c r="B139" s="367" t="s">
        <v>1748</v>
      </c>
      <c r="C139" s="11"/>
      <c r="D139" s="20"/>
      <c r="E139" s="330"/>
      <c r="F139" s="364">
        <v>100</v>
      </c>
      <c r="G139" s="207"/>
      <c r="H139" s="117"/>
      <c r="I139" s="365">
        <v>150</v>
      </c>
      <c r="J139" s="335"/>
      <c r="K139" s="335"/>
      <c r="L139" s="365">
        <v>100</v>
      </c>
      <c r="M139" s="335"/>
      <c r="N139" s="335"/>
      <c r="O139" s="360">
        <v>50</v>
      </c>
      <c r="P139" s="15"/>
      <c r="Q139" s="117"/>
      <c r="R139" s="358">
        <f t="shared" si="8"/>
        <v>400</v>
      </c>
      <c r="S139" s="358">
        <v>400</v>
      </c>
    </row>
    <row r="140" spans="1:19" s="119" customFormat="1" ht="31.15" customHeight="1" x14ac:dyDescent="0.25">
      <c r="A140" s="73">
        <v>57</v>
      </c>
      <c r="B140" s="367" t="s">
        <v>1749</v>
      </c>
      <c r="C140" s="11"/>
      <c r="D140" s="20"/>
      <c r="E140" s="330"/>
      <c r="F140" s="364">
        <v>4</v>
      </c>
      <c r="G140" s="207"/>
      <c r="H140" s="117"/>
      <c r="I140" s="365">
        <v>4</v>
      </c>
      <c r="J140" s="335"/>
      <c r="K140" s="335"/>
      <c r="L140" s="365">
        <v>4</v>
      </c>
      <c r="M140" s="335"/>
      <c r="N140" s="335"/>
      <c r="O140" s="360">
        <v>8</v>
      </c>
      <c r="P140" s="15"/>
      <c r="Q140" s="117"/>
      <c r="R140" s="358">
        <f t="shared" si="8"/>
        <v>20</v>
      </c>
      <c r="S140" s="11">
        <v>20</v>
      </c>
    </row>
    <row r="141" spans="1:19" s="119" customFormat="1" ht="31.15" customHeight="1" x14ac:dyDescent="0.25">
      <c r="A141" s="73">
        <v>58</v>
      </c>
      <c r="B141" s="367" t="s">
        <v>1750</v>
      </c>
      <c r="C141" s="11"/>
      <c r="D141" s="20"/>
      <c r="E141" s="330"/>
      <c r="F141" s="364">
        <v>3000</v>
      </c>
      <c r="G141" s="207"/>
      <c r="H141" s="117"/>
      <c r="I141" s="365">
        <v>3000</v>
      </c>
      <c r="J141" s="335"/>
      <c r="K141" s="335"/>
      <c r="L141" s="365">
        <v>3000</v>
      </c>
      <c r="M141" s="335"/>
      <c r="N141" s="335"/>
      <c r="O141" s="360">
        <v>3000</v>
      </c>
      <c r="P141" s="15"/>
      <c r="Q141" s="117"/>
      <c r="R141" s="358">
        <f t="shared" si="8"/>
        <v>12000</v>
      </c>
      <c r="S141" s="11">
        <v>12000</v>
      </c>
    </row>
    <row r="142" spans="1:19" s="119" customFormat="1" ht="31.15" customHeight="1" x14ac:dyDescent="0.25">
      <c r="A142" s="456" t="s">
        <v>1659</v>
      </c>
      <c r="B142" s="457"/>
      <c r="C142" s="11"/>
      <c r="D142" s="20"/>
      <c r="E142" s="330"/>
      <c r="F142" s="10">
        <f>SUM(F85:F141)</f>
        <v>2363173</v>
      </c>
      <c r="G142" s="15"/>
      <c r="H142" s="117"/>
      <c r="I142" s="335"/>
      <c r="J142" s="335"/>
      <c r="K142" s="335"/>
      <c r="L142" s="335"/>
      <c r="M142" s="335"/>
      <c r="N142" s="335"/>
      <c r="O142" s="10"/>
      <c r="P142" s="15"/>
      <c r="Q142" s="117"/>
      <c r="R142" s="117"/>
      <c r="S142" s="11"/>
    </row>
    <row r="143" spans="1:19" s="119" customFormat="1" ht="31.15" customHeight="1" x14ac:dyDescent="0.25">
      <c r="A143" s="454" t="s">
        <v>1660</v>
      </c>
      <c r="B143" s="455"/>
      <c r="C143" s="11"/>
      <c r="D143" s="20"/>
      <c r="E143" s="330"/>
      <c r="F143" s="10"/>
      <c r="G143" s="15"/>
      <c r="H143" s="117"/>
      <c r="I143" s="335"/>
      <c r="J143" s="335"/>
      <c r="K143" s="335"/>
      <c r="L143" s="335"/>
      <c r="M143" s="335"/>
      <c r="N143" s="335"/>
      <c r="O143" s="10"/>
      <c r="P143" s="15"/>
      <c r="Q143" s="117"/>
      <c r="R143" s="117"/>
      <c r="S143" s="11"/>
    </row>
    <row r="144" spans="1:19" s="119" customFormat="1" ht="31.15" customHeight="1" x14ac:dyDescent="0.25">
      <c r="A144" s="429" t="s">
        <v>1535</v>
      </c>
      <c r="B144" s="430"/>
      <c r="C144" s="11"/>
      <c r="D144" s="20"/>
      <c r="E144" s="330"/>
      <c r="F144" s="10"/>
      <c r="G144" s="15"/>
      <c r="H144" s="117"/>
      <c r="I144" s="335"/>
      <c r="J144" s="335"/>
      <c r="K144" s="335"/>
      <c r="L144" s="335"/>
      <c r="M144" s="335"/>
      <c r="N144" s="335"/>
      <c r="O144" s="10"/>
      <c r="P144" s="15"/>
      <c r="Q144" s="117"/>
      <c r="R144" s="117"/>
      <c r="S144" s="11"/>
    </row>
    <row r="145" spans="1:19" s="119" customFormat="1" ht="31.15" customHeight="1" x14ac:dyDescent="0.25">
      <c r="A145" s="340">
        <v>1</v>
      </c>
      <c r="B145" s="340"/>
      <c r="C145" s="11"/>
      <c r="D145" s="20"/>
      <c r="E145" s="330"/>
      <c r="F145" s="10"/>
      <c r="G145" s="15"/>
      <c r="H145" s="117"/>
      <c r="I145" s="335"/>
      <c r="J145" s="335"/>
      <c r="K145" s="335"/>
      <c r="L145" s="335"/>
      <c r="M145" s="335"/>
      <c r="N145" s="335"/>
      <c r="O145" s="10"/>
      <c r="P145" s="15"/>
      <c r="Q145" s="117"/>
      <c r="R145" s="117"/>
      <c r="S145" s="11"/>
    </row>
    <row r="146" spans="1:19" s="119" customFormat="1" ht="31.15" customHeight="1" x14ac:dyDescent="0.25">
      <c r="A146" s="340">
        <v>2</v>
      </c>
      <c r="B146" s="340"/>
      <c r="C146" s="11"/>
      <c r="D146" s="20"/>
      <c r="E146" s="330"/>
      <c r="F146" s="10"/>
      <c r="G146" s="15"/>
      <c r="H146" s="117"/>
      <c r="I146" s="335"/>
      <c r="J146" s="335"/>
      <c r="K146" s="335"/>
      <c r="L146" s="335"/>
      <c r="M146" s="335"/>
      <c r="N146" s="335"/>
      <c r="O146" s="10"/>
      <c r="P146" s="15"/>
      <c r="Q146" s="117"/>
      <c r="R146" s="117"/>
      <c r="S146" s="11"/>
    </row>
    <row r="147" spans="1:19" s="119" customFormat="1" ht="31.15" customHeight="1" x14ac:dyDescent="0.25">
      <c r="A147" s="340">
        <v>3</v>
      </c>
      <c r="B147" s="340"/>
      <c r="C147" s="11"/>
      <c r="D147" s="20"/>
      <c r="E147" s="330"/>
      <c r="F147" s="10"/>
      <c r="G147" s="15"/>
      <c r="H147" s="117"/>
      <c r="I147" s="335"/>
      <c r="J147" s="335"/>
      <c r="K147" s="335"/>
      <c r="L147" s="335"/>
      <c r="M147" s="335"/>
      <c r="N147" s="335"/>
      <c r="O147" s="10"/>
      <c r="P147" s="15"/>
      <c r="Q147" s="117"/>
      <c r="R147" s="117"/>
      <c r="S147" s="11"/>
    </row>
    <row r="148" spans="1:19" s="119" customFormat="1" ht="31.15" customHeight="1" x14ac:dyDescent="0.25">
      <c r="A148" s="429" t="s">
        <v>1661</v>
      </c>
      <c r="B148" s="430"/>
      <c r="C148" s="11"/>
      <c r="D148" s="20"/>
      <c r="E148" s="330"/>
      <c r="F148" s="10"/>
      <c r="G148" s="15"/>
      <c r="H148" s="117"/>
      <c r="I148" s="335"/>
      <c r="J148" s="335"/>
      <c r="K148" s="335"/>
      <c r="L148" s="335"/>
      <c r="M148" s="335"/>
      <c r="N148" s="335"/>
      <c r="O148" s="10"/>
      <c r="P148" s="15"/>
      <c r="Q148" s="117"/>
      <c r="R148" s="117"/>
      <c r="S148" s="11"/>
    </row>
    <row r="149" spans="1:19" s="119" customFormat="1" ht="54.75" customHeight="1" x14ac:dyDescent="0.25">
      <c r="A149" s="431" t="s">
        <v>1662</v>
      </c>
      <c r="B149" s="432"/>
      <c r="C149" s="11"/>
      <c r="D149" s="20"/>
      <c r="E149" s="330"/>
      <c r="F149" s="10"/>
      <c r="G149" s="15"/>
      <c r="H149" s="117"/>
      <c r="I149" s="335"/>
      <c r="J149" s="335"/>
      <c r="K149" s="335"/>
      <c r="L149" s="335"/>
      <c r="M149" s="335"/>
      <c r="N149" s="335"/>
      <c r="O149" s="10"/>
      <c r="P149" s="15"/>
      <c r="Q149" s="117"/>
      <c r="R149" s="117"/>
      <c r="S149" s="11"/>
    </row>
    <row r="150" spans="1:19" x14ac:dyDescent="0.25">
      <c r="H150" s="229"/>
      <c r="I150" s="229"/>
      <c r="J150" s="229"/>
      <c r="K150" s="229"/>
      <c r="L150" s="229"/>
      <c r="M150" s="229"/>
      <c r="N150" s="229"/>
      <c r="Q150" s="229"/>
      <c r="R150" s="229"/>
    </row>
    <row r="151" spans="1:19" x14ac:dyDescent="0.25">
      <c r="A151" s="428" t="s">
        <v>1592</v>
      </c>
      <c r="B151" s="428"/>
      <c r="C151" s="428"/>
      <c r="D151" s="428"/>
      <c r="E151" s="428"/>
      <c r="F151" s="428"/>
      <c r="G151" s="428"/>
      <c r="H151" s="428"/>
      <c r="I151" s="428"/>
      <c r="J151" s="428"/>
      <c r="K151" s="428"/>
      <c r="L151" s="428"/>
      <c r="M151" s="428"/>
      <c r="N151" s="428"/>
      <c r="O151" s="428"/>
      <c r="P151" s="428"/>
      <c r="Q151" s="428"/>
      <c r="R151" s="428"/>
      <c r="S151" s="428"/>
    </row>
    <row r="152" spans="1:19" x14ac:dyDescent="0.25">
      <c r="A152" s="428"/>
      <c r="B152" s="428"/>
      <c r="C152" s="428"/>
      <c r="D152" s="428"/>
      <c r="E152" s="428"/>
      <c r="F152" s="428"/>
      <c r="G152" s="428"/>
      <c r="H152" s="428"/>
      <c r="I152" s="428"/>
      <c r="J152" s="428"/>
      <c r="K152" s="428"/>
      <c r="L152" s="428"/>
      <c r="M152" s="428"/>
      <c r="N152" s="428"/>
      <c r="O152" s="428"/>
      <c r="P152" s="428"/>
      <c r="Q152" s="428"/>
      <c r="R152" s="428"/>
      <c r="S152" s="428"/>
    </row>
    <row r="153" spans="1:19" ht="40.5" customHeight="1" x14ac:dyDescent="0.25">
      <c r="A153" s="428" t="s">
        <v>1593</v>
      </c>
      <c r="B153" s="428" t="s">
        <v>1591</v>
      </c>
      <c r="C153" s="428"/>
      <c r="D153" s="428"/>
      <c r="E153" s="428"/>
      <c r="F153" s="428"/>
      <c r="G153" s="428"/>
      <c r="H153" s="428"/>
      <c r="I153" s="428"/>
      <c r="J153" s="428"/>
      <c r="K153" s="428"/>
      <c r="L153" s="428"/>
      <c r="M153" s="428"/>
      <c r="N153" s="428"/>
      <c r="O153" s="428"/>
      <c r="P153" s="428"/>
      <c r="Q153" s="428"/>
      <c r="R153" s="428"/>
      <c r="S153" s="428"/>
    </row>
    <row r="154" spans="1:19" ht="51.75" customHeight="1" x14ac:dyDescent="0.25">
      <c r="A154" s="428" t="s">
        <v>1595</v>
      </c>
      <c r="B154" s="428"/>
      <c r="C154" s="428"/>
      <c r="D154" s="428"/>
      <c r="E154" s="428"/>
      <c r="F154" s="428"/>
      <c r="G154" s="428"/>
      <c r="H154" s="428"/>
      <c r="I154" s="428"/>
      <c r="J154" s="428"/>
      <c r="K154" s="428"/>
      <c r="L154" s="428"/>
      <c r="M154" s="428"/>
      <c r="N154" s="428"/>
      <c r="O154" s="428"/>
      <c r="P154" s="428"/>
      <c r="Q154" s="428"/>
      <c r="R154" s="428"/>
      <c r="S154" s="428"/>
    </row>
  </sheetData>
  <mergeCells count="40">
    <mergeCell ref="A10:B10"/>
    <mergeCell ref="A148:B148"/>
    <mergeCell ref="A143:B143"/>
    <mergeCell ref="A142:B142"/>
    <mergeCell ref="A14:B14"/>
    <mergeCell ref="A60:B60"/>
    <mergeCell ref="A61:B61"/>
    <mergeCell ref="A84:B84"/>
    <mergeCell ref="A4:S4"/>
    <mergeCell ref="A5:A8"/>
    <mergeCell ref="B5:B8"/>
    <mergeCell ref="C5:C8"/>
    <mergeCell ref="D5:D8"/>
    <mergeCell ref="E5:E8"/>
    <mergeCell ref="F5:Q5"/>
    <mergeCell ref="F6:H6"/>
    <mergeCell ref="I6:K6"/>
    <mergeCell ref="L6:N6"/>
    <mergeCell ref="O6:Q6"/>
    <mergeCell ref="F7:F8"/>
    <mergeCell ref="G7:G8"/>
    <mergeCell ref="H7:H8"/>
    <mergeCell ref="I7:I8"/>
    <mergeCell ref="J7:J8"/>
    <mergeCell ref="A151:S152"/>
    <mergeCell ref="A153:S153"/>
    <mergeCell ref="A154:S154"/>
    <mergeCell ref="R5:R8"/>
    <mergeCell ref="S5:S8"/>
    <mergeCell ref="K7:K8"/>
    <mergeCell ref="L7:L8"/>
    <mergeCell ref="M7:M8"/>
    <mergeCell ref="A149:B149"/>
    <mergeCell ref="N7:N8"/>
    <mergeCell ref="O7:O8"/>
    <mergeCell ref="P7:P8"/>
    <mergeCell ref="Q7:Q8"/>
    <mergeCell ref="A9:Q9"/>
    <mergeCell ref="A13:B13"/>
    <mergeCell ref="A144:B144"/>
  </mergeCells>
  <conditionalFormatting sqref="A61">
    <cfRule type="duplicateValues" dxfId="53" priority="7"/>
  </conditionalFormatting>
  <conditionalFormatting sqref="A149">
    <cfRule type="duplicateValues" dxfId="52" priority="5"/>
  </conditionalFormatting>
  <conditionalFormatting sqref="A143">
    <cfRule type="duplicateValues" dxfId="51" priority="3"/>
  </conditionalFormatting>
  <conditionalFormatting sqref="A60 A13:A14 B62:B83 B12">
    <cfRule type="duplicateValues" dxfId="50" priority="43"/>
  </conditionalFormatting>
  <conditionalFormatting sqref="B122:B138">
    <cfRule type="duplicateValues" dxfId="49" priority="2"/>
  </conditionalFormatting>
  <conditionalFormatting sqref="B139">
    <cfRule type="duplicateValues" dxfId="48" priority="1"/>
  </conditionalFormatting>
  <conditionalFormatting sqref="A84:A148">
    <cfRule type="duplicateValues" dxfId="47" priority="46"/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N158"/>
  <sheetViews>
    <sheetView tabSelected="1" view="pageLayout" zoomScale="40" zoomScaleNormal="55" zoomScaleSheetLayoutView="85" zoomScalePageLayoutView="40" workbookViewId="0">
      <selection activeCell="A3" sqref="A3:K3"/>
    </sheetView>
  </sheetViews>
  <sheetFormatPr defaultColWidth="8.85546875" defaultRowHeight="15.75" x14ac:dyDescent="0.25"/>
  <cols>
    <col min="1" max="1" width="11.28515625" style="112" customWidth="1"/>
    <col min="2" max="2" width="117.85546875" style="115" customWidth="1"/>
    <col min="3" max="3" width="14.140625" style="114" customWidth="1"/>
    <col min="4" max="4" width="13.42578125" style="114" hidden="1" customWidth="1"/>
    <col min="5" max="5" width="24.5703125" style="114" hidden="1" customWidth="1"/>
    <col min="6" max="9" width="20.7109375" style="114" customWidth="1"/>
    <col min="10" max="10" width="24.140625" style="370" customWidth="1"/>
    <col min="11" max="11" width="26.28515625" style="114" hidden="1" customWidth="1"/>
    <col min="12" max="16384" width="8.85546875" style="115"/>
  </cols>
  <sheetData>
    <row r="3" spans="1:14" ht="135" customHeight="1" x14ac:dyDescent="0.25">
      <c r="A3" s="439" t="s">
        <v>1701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34"/>
      <c r="M3" s="34"/>
      <c r="N3" s="34"/>
    </row>
    <row r="4" spans="1:14" ht="61.5" customHeight="1" x14ac:dyDescent="0.25">
      <c r="A4" s="472" t="s">
        <v>0</v>
      </c>
      <c r="B4" s="475" t="s">
        <v>1</v>
      </c>
      <c r="C4" s="475" t="s">
        <v>5</v>
      </c>
      <c r="D4" s="475" t="s">
        <v>6</v>
      </c>
      <c r="E4" s="475" t="s">
        <v>7</v>
      </c>
      <c r="F4" s="478" t="s">
        <v>1751</v>
      </c>
      <c r="G4" s="479"/>
      <c r="H4" s="479"/>
      <c r="I4" s="479"/>
      <c r="J4" s="466" t="s">
        <v>1594</v>
      </c>
      <c r="K4" s="443" t="s">
        <v>1576</v>
      </c>
    </row>
    <row r="5" spans="1:14" ht="79.5" customHeight="1" x14ac:dyDescent="0.25">
      <c r="A5" s="473"/>
      <c r="B5" s="476"/>
      <c r="C5" s="476"/>
      <c r="D5" s="476"/>
      <c r="E5" s="476"/>
      <c r="F5" s="384" t="s">
        <v>1596</v>
      </c>
      <c r="G5" s="384" t="s">
        <v>1597</v>
      </c>
      <c r="H5" s="384" t="s">
        <v>1598</v>
      </c>
      <c r="I5" s="384" t="s">
        <v>1599</v>
      </c>
      <c r="J5" s="466"/>
      <c r="K5" s="444"/>
    </row>
    <row r="6" spans="1:14" ht="18" customHeight="1" x14ac:dyDescent="0.25">
      <c r="A6" s="473"/>
      <c r="B6" s="476"/>
      <c r="C6" s="476"/>
      <c r="D6" s="476"/>
      <c r="E6" s="476"/>
      <c r="F6" s="466" t="s">
        <v>2</v>
      </c>
      <c r="G6" s="466" t="s">
        <v>2</v>
      </c>
      <c r="H6" s="466" t="s">
        <v>2</v>
      </c>
      <c r="I6" s="466" t="s">
        <v>2</v>
      </c>
      <c r="J6" s="466"/>
      <c r="K6" s="444"/>
    </row>
    <row r="7" spans="1:14" ht="2.25" hidden="1" customHeight="1" x14ac:dyDescent="0.25">
      <c r="A7" s="474"/>
      <c r="B7" s="477"/>
      <c r="C7" s="477"/>
      <c r="D7" s="477"/>
      <c r="E7" s="477"/>
      <c r="F7" s="466"/>
      <c r="G7" s="466"/>
      <c r="H7" s="466"/>
      <c r="I7" s="466"/>
      <c r="J7" s="466"/>
      <c r="K7" s="445"/>
    </row>
    <row r="8" spans="1:14" ht="52.5" customHeight="1" x14ac:dyDescent="0.25">
      <c r="A8" s="467" t="s">
        <v>1603</v>
      </c>
      <c r="B8" s="467"/>
      <c r="C8" s="467"/>
      <c r="D8" s="467"/>
      <c r="E8" s="467"/>
      <c r="F8" s="467"/>
      <c r="G8" s="467"/>
      <c r="H8" s="467"/>
      <c r="I8" s="467"/>
      <c r="J8" s="385"/>
      <c r="K8" s="332"/>
    </row>
    <row r="9" spans="1:14" s="119" customFormat="1" ht="31.15" customHeight="1" x14ac:dyDescent="0.25">
      <c r="A9" s="464" t="s">
        <v>1103</v>
      </c>
      <c r="B9" s="465"/>
      <c r="C9" s="373"/>
      <c r="D9" s="374"/>
      <c r="E9" s="375"/>
      <c r="F9" s="387"/>
      <c r="G9" s="387"/>
      <c r="H9" s="387"/>
      <c r="I9" s="387"/>
      <c r="J9" s="388"/>
      <c r="K9" s="366"/>
    </row>
    <row r="10" spans="1:14" s="119" customFormat="1" ht="31.15" customHeight="1" x14ac:dyDescent="0.25">
      <c r="A10" s="372" t="s">
        <v>1581</v>
      </c>
      <c r="B10" s="371" t="s">
        <v>1604</v>
      </c>
      <c r="C10" s="373" t="s">
        <v>31</v>
      </c>
      <c r="D10" s="374" t="s">
        <v>32</v>
      </c>
      <c r="E10" s="375">
        <v>9990010447</v>
      </c>
      <c r="F10" s="387">
        <v>1500</v>
      </c>
      <c r="G10" s="387"/>
      <c r="H10" s="387"/>
      <c r="I10" s="387">
        <v>1500</v>
      </c>
      <c r="J10" s="388">
        <f>F10+G10+H10+I10</f>
        <v>3000</v>
      </c>
      <c r="K10" s="366"/>
    </row>
    <row r="11" spans="1:14" s="119" customFormat="1" ht="31.15" customHeight="1" x14ac:dyDescent="0.25">
      <c r="A11" s="372" t="s">
        <v>1578</v>
      </c>
      <c r="B11" s="371" t="s">
        <v>1700</v>
      </c>
      <c r="C11" s="373" t="s">
        <v>31</v>
      </c>
      <c r="D11" s="374" t="s">
        <v>1698</v>
      </c>
      <c r="E11" s="375">
        <v>9990010447</v>
      </c>
      <c r="F11" s="387">
        <v>950</v>
      </c>
      <c r="G11" s="387"/>
      <c r="H11" s="387"/>
      <c r="I11" s="387">
        <v>950</v>
      </c>
      <c r="J11" s="388">
        <f>F11+G11+H11+I11</f>
        <v>1900</v>
      </c>
      <c r="K11" s="366"/>
    </row>
    <row r="12" spans="1:14" s="119" customFormat="1" ht="51.6" customHeight="1" x14ac:dyDescent="0.25">
      <c r="A12" s="470" t="s">
        <v>1657</v>
      </c>
      <c r="B12" s="471"/>
      <c r="C12" s="378"/>
      <c r="D12" s="379"/>
      <c r="E12" s="375"/>
      <c r="F12" s="386">
        <f>SUM(F10:F11)</f>
        <v>2450</v>
      </c>
      <c r="G12" s="386">
        <f>SUM(G10:G11)</f>
        <v>0</v>
      </c>
      <c r="H12" s="386">
        <f>SUM(H10:H11)</f>
        <v>0</v>
      </c>
      <c r="I12" s="386">
        <f>SUM(I10:I11)</f>
        <v>2450</v>
      </c>
      <c r="J12" s="386">
        <f>SUM(J10:J11)</f>
        <v>4900</v>
      </c>
      <c r="K12" s="11"/>
    </row>
    <row r="13" spans="1:14" s="119" customFormat="1" ht="31.15" customHeight="1" x14ac:dyDescent="0.25">
      <c r="A13" s="464" t="s">
        <v>42</v>
      </c>
      <c r="B13" s="465"/>
      <c r="C13" s="373"/>
      <c r="D13" s="374"/>
      <c r="E13" s="375"/>
      <c r="F13" s="376"/>
      <c r="G13" s="376"/>
      <c r="H13" s="376"/>
      <c r="I13" s="376"/>
      <c r="J13" s="377"/>
      <c r="K13" s="366"/>
    </row>
    <row r="14" spans="1:14" s="119" customFormat="1" ht="39.950000000000003" customHeight="1" x14ac:dyDescent="0.25">
      <c r="A14" s="372" t="s">
        <v>1581</v>
      </c>
      <c r="B14" s="371" t="s">
        <v>1111</v>
      </c>
      <c r="C14" s="373" t="s">
        <v>33</v>
      </c>
      <c r="D14" s="374" t="s">
        <v>32</v>
      </c>
      <c r="E14" s="375"/>
      <c r="F14" s="387">
        <v>3</v>
      </c>
      <c r="G14" s="387">
        <v>4</v>
      </c>
      <c r="H14" s="387">
        <v>3</v>
      </c>
      <c r="I14" s="387">
        <v>4</v>
      </c>
      <c r="J14" s="388">
        <f t="shared" ref="J14:J58" si="0">F14+G14+H14+I14</f>
        <v>14</v>
      </c>
      <c r="K14" s="366">
        <v>15</v>
      </c>
    </row>
    <row r="15" spans="1:14" s="119" customFormat="1" ht="39.950000000000003" customHeight="1" x14ac:dyDescent="0.25">
      <c r="A15" s="372" t="s">
        <v>1578</v>
      </c>
      <c r="B15" s="371" t="s">
        <v>1154</v>
      </c>
      <c r="C15" s="373" t="s">
        <v>33</v>
      </c>
      <c r="D15" s="374" t="s">
        <v>32</v>
      </c>
      <c r="E15" s="375"/>
      <c r="F15" s="387">
        <v>7</v>
      </c>
      <c r="G15" s="387">
        <v>7</v>
      </c>
      <c r="H15" s="387">
        <v>8</v>
      </c>
      <c r="I15" s="387">
        <v>8</v>
      </c>
      <c r="J15" s="388">
        <f t="shared" si="0"/>
        <v>30</v>
      </c>
      <c r="K15" s="366">
        <v>30</v>
      </c>
    </row>
    <row r="16" spans="1:14" s="119" customFormat="1" ht="39.950000000000003" customHeight="1" x14ac:dyDescent="0.25">
      <c r="A16" s="372" t="s">
        <v>1579</v>
      </c>
      <c r="B16" s="371" t="s">
        <v>1155</v>
      </c>
      <c r="C16" s="373" t="s">
        <v>33</v>
      </c>
      <c r="D16" s="374" t="s">
        <v>32</v>
      </c>
      <c r="E16" s="375"/>
      <c r="F16" s="387">
        <v>8</v>
      </c>
      <c r="G16" s="387">
        <v>8</v>
      </c>
      <c r="H16" s="387">
        <v>7</v>
      </c>
      <c r="I16" s="387">
        <v>7</v>
      </c>
      <c r="J16" s="388">
        <f t="shared" si="0"/>
        <v>30</v>
      </c>
      <c r="K16" s="366">
        <v>30</v>
      </c>
    </row>
    <row r="17" spans="1:11" s="119" customFormat="1" ht="39.950000000000003" customHeight="1" x14ac:dyDescent="0.25">
      <c r="A17" s="372" t="s">
        <v>1580</v>
      </c>
      <c r="B17" s="371" t="s">
        <v>1606</v>
      </c>
      <c r="C17" s="373" t="s">
        <v>33</v>
      </c>
      <c r="D17" s="374" t="s">
        <v>32</v>
      </c>
      <c r="E17" s="375"/>
      <c r="F17" s="387">
        <v>3</v>
      </c>
      <c r="G17" s="387">
        <v>3</v>
      </c>
      <c r="H17" s="387">
        <v>2</v>
      </c>
      <c r="I17" s="387">
        <v>2</v>
      </c>
      <c r="J17" s="388">
        <f t="shared" si="0"/>
        <v>10</v>
      </c>
      <c r="K17" s="366">
        <v>10</v>
      </c>
    </row>
    <row r="18" spans="1:11" s="119" customFormat="1" ht="39.950000000000003" customHeight="1" x14ac:dyDescent="0.25">
      <c r="A18" s="372" t="s">
        <v>1605</v>
      </c>
      <c r="B18" s="371" t="s">
        <v>1608</v>
      </c>
      <c r="C18" s="373" t="s">
        <v>33</v>
      </c>
      <c r="D18" s="374" t="s">
        <v>32</v>
      </c>
      <c r="E18" s="375"/>
      <c r="F18" s="387">
        <v>4</v>
      </c>
      <c r="G18" s="387">
        <v>4</v>
      </c>
      <c r="H18" s="387">
        <v>4</v>
      </c>
      <c r="I18" s="387">
        <v>3</v>
      </c>
      <c r="J18" s="388">
        <f t="shared" si="0"/>
        <v>15</v>
      </c>
      <c r="K18" s="366">
        <v>15</v>
      </c>
    </row>
    <row r="19" spans="1:11" s="119" customFormat="1" ht="39.950000000000003" customHeight="1" x14ac:dyDescent="0.25">
      <c r="A19" s="372" t="s">
        <v>1607</v>
      </c>
      <c r="B19" s="371" t="s">
        <v>416</v>
      </c>
      <c r="C19" s="373" t="s">
        <v>33</v>
      </c>
      <c r="D19" s="374" t="s">
        <v>32</v>
      </c>
      <c r="E19" s="375"/>
      <c r="F19" s="387">
        <f>K19/4</f>
        <v>5</v>
      </c>
      <c r="G19" s="387">
        <f>K19/4</f>
        <v>5</v>
      </c>
      <c r="H19" s="387">
        <f>K19/4</f>
        <v>5</v>
      </c>
      <c r="I19" s="387">
        <f>K19/4</f>
        <v>5</v>
      </c>
      <c r="J19" s="388">
        <f t="shared" si="0"/>
        <v>20</v>
      </c>
      <c r="K19" s="366">
        <v>20</v>
      </c>
    </row>
    <row r="20" spans="1:11" s="119" customFormat="1" ht="39.950000000000003" customHeight="1" x14ac:dyDescent="0.25">
      <c r="A20" s="372" t="s">
        <v>1609</v>
      </c>
      <c r="B20" s="371" t="s">
        <v>1611</v>
      </c>
      <c r="C20" s="373" t="s">
        <v>1663</v>
      </c>
      <c r="D20" s="374" t="s">
        <v>32</v>
      </c>
      <c r="E20" s="375"/>
      <c r="F20" s="387">
        <v>2</v>
      </c>
      <c r="G20" s="387">
        <v>3</v>
      </c>
      <c r="H20" s="387">
        <v>3</v>
      </c>
      <c r="I20" s="387">
        <f>K20/4</f>
        <v>2.5</v>
      </c>
      <c r="J20" s="388">
        <f t="shared" si="0"/>
        <v>10.5</v>
      </c>
      <c r="K20" s="366">
        <v>10</v>
      </c>
    </row>
    <row r="21" spans="1:11" s="119" customFormat="1" ht="39.950000000000003" customHeight="1" x14ac:dyDescent="0.25">
      <c r="A21" s="372" t="s">
        <v>1610</v>
      </c>
      <c r="B21" s="371" t="s">
        <v>413</v>
      </c>
      <c r="C21" s="373" t="s">
        <v>33</v>
      </c>
      <c r="D21" s="374" t="s">
        <v>32</v>
      </c>
      <c r="E21" s="375"/>
      <c r="F21" s="387">
        <v>11</v>
      </c>
      <c r="G21" s="387">
        <v>12</v>
      </c>
      <c r="H21" s="387">
        <v>13</v>
      </c>
      <c r="I21" s="387">
        <v>14</v>
      </c>
      <c r="J21" s="388">
        <f t="shared" si="0"/>
        <v>50</v>
      </c>
      <c r="K21" s="366">
        <v>50</v>
      </c>
    </row>
    <row r="22" spans="1:11" s="119" customFormat="1" ht="39.950000000000003" customHeight="1" x14ac:dyDescent="0.25">
      <c r="A22" s="372" t="s">
        <v>1612</v>
      </c>
      <c r="B22" s="371" t="s">
        <v>1156</v>
      </c>
      <c r="C22" s="373" t="s">
        <v>33</v>
      </c>
      <c r="D22" s="374" t="s">
        <v>32</v>
      </c>
      <c r="E22" s="375"/>
      <c r="F22" s="387">
        <f>K22/4</f>
        <v>860</v>
      </c>
      <c r="G22" s="387">
        <f>K22/4</f>
        <v>860</v>
      </c>
      <c r="H22" s="387">
        <f>K22/4</f>
        <v>860</v>
      </c>
      <c r="I22" s="387">
        <f>K22/4</f>
        <v>860</v>
      </c>
      <c r="J22" s="388">
        <f t="shared" si="0"/>
        <v>3440</v>
      </c>
      <c r="K22" s="366">
        <v>3440</v>
      </c>
    </row>
    <row r="23" spans="1:11" s="119" customFormat="1" ht="39.950000000000003" customHeight="1" x14ac:dyDescent="0.25">
      <c r="A23" s="372" t="s">
        <v>1613</v>
      </c>
      <c r="B23" s="371" t="s">
        <v>364</v>
      </c>
      <c r="C23" s="373" t="s">
        <v>33</v>
      </c>
      <c r="D23" s="374" t="s">
        <v>32</v>
      </c>
      <c r="E23" s="375"/>
      <c r="F23" s="387">
        <f>K23/4</f>
        <v>25</v>
      </c>
      <c r="G23" s="387">
        <f>K23/4</f>
        <v>25</v>
      </c>
      <c r="H23" s="387">
        <f>K23/4</f>
        <v>25</v>
      </c>
      <c r="I23" s="387">
        <f>K23/4</f>
        <v>25</v>
      </c>
      <c r="J23" s="388">
        <f t="shared" si="0"/>
        <v>100</v>
      </c>
      <c r="K23" s="366">
        <v>100</v>
      </c>
    </row>
    <row r="24" spans="1:11" s="119" customFormat="1" ht="39.950000000000003" customHeight="1" x14ac:dyDescent="0.25">
      <c r="A24" s="372" t="s">
        <v>1614</v>
      </c>
      <c r="B24" s="371" t="s">
        <v>382</v>
      </c>
      <c r="C24" s="373" t="s">
        <v>33</v>
      </c>
      <c r="D24" s="374" t="s">
        <v>32</v>
      </c>
      <c r="E24" s="375"/>
      <c r="F24" s="387">
        <f>K24/4</f>
        <v>125</v>
      </c>
      <c r="G24" s="387">
        <f>K24/4</f>
        <v>125</v>
      </c>
      <c r="H24" s="387">
        <f>K24/4</f>
        <v>125</v>
      </c>
      <c r="I24" s="387">
        <f>K24/4</f>
        <v>125</v>
      </c>
      <c r="J24" s="388">
        <f t="shared" si="0"/>
        <v>500</v>
      </c>
      <c r="K24" s="366">
        <v>500</v>
      </c>
    </row>
    <row r="25" spans="1:11" s="119" customFormat="1" ht="39.950000000000003" customHeight="1" x14ac:dyDescent="0.25">
      <c r="A25" s="372" t="s">
        <v>1615</v>
      </c>
      <c r="B25" s="371" t="s">
        <v>1617</v>
      </c>
      <c r="C25" s="373" t="s">
        <v>33</v>
      </c>
      <c r="D25" s="374" t="s">
        <v>32</v>
      </c>
      <c r="E25" s="375"/>
      <c r="F25" s="387">
        <f>K25/4</f>
        <v>5</v>
      </c>
      <c r="G25" s="387">
        <f>K25/4</f>
        <v>5</v>
      </c>
      <c r="H25" s="387">
        <f>K25/4</f>
        <v>5</v>
      </c>
      <c r="I25" s="387">
        <f>K25/4</f>
        <v>5</v>
      </c>
      <c r="J25" s="388">
        <f t="shared" si="0"/>
        <v>20</v>
      </c>
      <c r="K25" s="366">
        <v>20</v>
      </c>
    </row>
    <row r="26" spans="1:11" s="119" customFormat="1" ht="39.950000000000003" customHeight="1" x14ac:dyDescent="0.25">
      <c r="A26" s="372" t="s">
        <v>1616</v>
      </c>
      <c r="B26" s="371" t="s">
        <v>1619</v>
      </c>
      <c r="C26" s="373" t="s">
        <v>33</v>
      </c>
      <c r="D26" s="374" t="s">
        <v>32</v>
      </c>
      <c r="E26" s="375"/>
      <c r="F26" s="387">
        <v>7</v>
      </c>
      <c r="G26" s="387">
        <v>8</v>
      </c>
      <c r="H26" s="387">
        <v>7</v>
      </c>
      <c r="I26" s="387">
        <v>8</v>
      </c>
      <c r="J26" s="388">
        <f t="shared" si="0"/>
        <v>30</v>
      </c>
      <c r="K26" s="366">
        <v>30</v>
      </c>
    </row>
    <row r="27" spans="1:11" s="119" customFormat="1" ht="40.5" x14ac:dyDescent="0.25">
      <c r="A27" s="372" t="s">
        <v>1618</v>
      </c>
      <c r="B27" s="371" t="s">
        <v>1621</v>
      </c>
      <c r="C27" s="373" t="s">
        <v>33</v>
      </c>
      <c r="D27" s="374" t="s">
        <v>32</v>
      </c>
      <c r="E27" s="375"/>
      <c r="F27" s="387">
        <v>11</v>
      </c>
      <c r="G27" s="387">
        <f>K27/4</f>
        <v>12.5</v>
      </c>
      <c r="H27" s="387">
        <v>13</v>
      </c>
      <c r="I27" s="387">
        <v>13</v>
      </c>
      <c r="J27" s="388">
        <f t="shared" si="0"/>
        <v>49.5</v>
      </c>
      <c r="K27" s="366">
        <v>50</v>
      </c>
    </row>
    <row r="28" spans="1:11" s="119" customFormat="1" ht="39.950000000000003" customHeight="1" x14ac:dyDescent="0.25">
      <c r="A28" s="372" t="s">
        <v>1620</v>
      </c>
      <c r="B28" s="371" t="s">
        <v>1623</v>
      </c>
      <c r="C28" s="373" t="s">
        <v>33</v>
      </c>
      <c r="D28" s="374" t="s">
        <v>32</v>
      </c>
      <c r="E28" s="375"/>
      <c r="F28" s="387">
        <v>7</v>
      </c>
      <c r="G28" s="387">
        <v>8</v>
      </c>
      <c r="H28" s="387">
        <v>7</v>
      </c>
      <c r="I28" s="387">
        <v>8</v>
      </c>
      <c r="J28" s="388">
        <f t="shared" si="0"/>
        <v>30</v>
      </c>
      <c r="K28" s="366">
        <v>30</v>
      </c>
    </row>
    <row r="29" spans="1:11" s="119" customFormat="1" ht="39.950000000000003" customHeight="1" x14ac:dyDescent="0.25">
      <c r="A29" s="372" t="s">
        <v>1622</v>
      </c>
      <c r="B29" s="371" t="s">
        <v>404</v>
      </c>
      <c r="C29" s="373" t="s">
        <v>33</v>
      </c>
      <c r="D29" s="374" t="s">
        <v>32</v>
      </c>
      <c r="E29" s="375"/>
      <c r="F29" s="387">
        <v>7</v>
      </c>
      <c r="G29" s="387">
        <v>8</v>
      </c>
      <c r="H29" s="387">
        <v>7</v>
      </c>
      <c r="I29" s="387">
        <v>8</v>
      </c>
      <c r="J29" s="388">
        <f t="shared" si="0"/>
        <v>30</v>
      </c>
      <c r="K29" s="366">
        <v>30</v>
      </c>
    </row>
    <row r="30" spans="1:11" s="119" customFormat="1" ht="39.950000000000003" customHeight="1" x14ac:dyDescent="0.25">
      <c r="A30" s="372" t="s">
        <v>1624</v>
      </c>
      <c r="B30" s="371" t="s">
        <v>406</v>
      </c>
      <c r="C30" s="373" t="s">
        <v>33</v>
      </c>
      <c r="D30" s="374" t="s">
        <v>32</v>
      </c>
      <c r="E30" s="375"/>
      <c r="F30" s="387">
        <v>7</v>
      </c>
      <c r="G30" s="387">
        <v>8</v>
      </c>
      <c r="H30" s="387">
        <v>7</v>
      </c>
      <c r="I30" s="387">
        <v>8</v>
      </c>
      <c r="J30" s="388">
        <f t="shared" si="0"/>
        <v>30</v>
      </c>
      <c r="K30" s="366">
        <v>30</v>
      </c>
    </row>
    <row r="31" spans="1:11" s="119" customFormat="1" ht="39.950000000000003" customHeight="1" x14ac:dyDescent="0.25">
      <c r="A31" s="372" t="s">
        <v>1625</v>
      </c>
      <c r="B31" s="371" t="s">
        <v>405</v>
      </c>
      <c r="C31" s="373" t="s">
        <v>33</v>
      </c>
      <c r="D31" s="374" t="s">
        <v>32</v>
      </c>
      <c r="E31" s="375"/>
      <c r="F31" s="387">
        <v>7</v>
      </c>
      <c r="G31" s="387">
        <v>8</v>
      </c>
      <c r="H31" s="387">
        <v>7</v>
      </c>
      <c r="I31" s="387">
        <v>8</v>
      </c>
      <c r="J31" s="388">
        <f t="shared" si="0"/>
        <v>30</v>
      </c>
      <c r="K31" s="366">
        <v>30</v>
      </c>
    </row>
    <row r="32" spans="1:11" s="119" customFormat="1" ht="39.950000000000003" customHeight="1" x14ac:dyDescent="0.25">
      <c r="A32" s="372" t="s">
        <v>1626</v>
      </c>
      <c r="B32" s="371" t="s">
        <v>399</v>
      </c>
      <c r="C32" s="373" t="s">
        <v>33</v>
      </c>
      <c r="D32" s="374" t="s">
        <v>32</v>
      </c>
      <c r="E32" s="375"/>
      <c r="F32" s="387">
        <v>3</v>
      </c>
      <c r="G32" s="387">
        <v>4</v>
      </c>
      <c r="H32" s="387">
        <v>4</v>
      </c>
      <c r="I32" s="387">
        <v>4</v>
      </c>
      <c r="J32" s="388">
        <f t="shared" si="0"/>
        <v>15</v>
      </c>
      <c r="K32" s="366">
        <v>15</v>
      </c>
    </row>
    <row r="33" spans="1:11" s="119" customFormat="1" ht="39.950000000000003" customHeight="1" x14ac:dyDescent="0.25">
      <c r="A33" s="372" t="s">
        <v>1627</v>
      </c>
      <c r="B33" s="371" t="s">
        <v>1629</v>
      </c>
      <c r="C33" s="373" t="s">
        <v>33</v>
      </c>
      <c r="D33" s="374" t="s">
        <v>32</v>
      </c>
      <c r="E33" s="375"/>
      <c r="F33" s="387">
        <v>3</v>
      </c>
      <c r="G33" s="387">
        <v>4</v>
      </c>
      <c r="H33" s="387">
        <v>4</v>
      </c>
      <c r="I33" s="387">
        <v>4</v>
      </c>
      <c r="J33" s="388">
        <f t="shared" si="0"/>
        <v>15</v>
      </c>
      <c r="K33" s="366">
        <v>15</v>
      </c>
    </row>
    <row r="34" spans="1:11" s="119" customFormat="1" ht="39.950000000000003" customHeight="1" x14ac:dyDescent="0.25">
      <c r="A34" s="372" t="s">
        <v>1628</v>
      </c>
      <c r="B34" s="371" t="s">
        <v>409</v>
      </c>
      <c r="C34" s="373" t="s">
        <v>33</v>
      </c>
      <c r="D34" s="374" t="s">
        <v>32</v>
      </c>
      <c r="E34" s="375"/>
      <c r="F34" s="387">
        <v>7</v>
      </c>
      <c r="G34" s="387">
        <v>8</v>
      </c>
      <c r="H34" s="387">
        <v>7</v>
      </c>
      <c r="I34" s="387">
        <v>8</v>
      </c>
      <c r="J34" s="388">
        <f t="shared" si="0"/>
        <v>30</v>
      </c>
      <c r="K34" s="366">
        <v>30</v>
      </c>
    </row>
    <row r="35" spans="1:11" s="119" customFormat="1" ht="39.950000000000003" customHeight="1" x14ac:dyDescent="0.25">
      <c r="A35" s="372" t="s">
        <v>1630</v>
      </c>
      <c r="B35" s="371" t="s">
        <v>1632</v>
      </c>
      <c r="C35" s="373" t="s">
        <v>33</v>
      </c>
      <c r="D35" s="374" t="s">
        <v>32</v>
      </c>
      <c r="E35" s="375"/>
      <c r="F35" s="387">
        <f>K35/4</f>
        <v>5</v>
      </c>
      <c r="G35" s="387">
        <f>K35/4</f>
        <v>5</v>
      </c>
      <c r="H35" s="387">
        <f>K35/4</f>
        <v>5</v>
      </c>
      <c r="I35" s="387">
        <f>K35/4</f>
        <v>5</v>
      </c>
      <c r="J35" s="388">
        <f t="shared" si="0"/>
        <v>20</v>
      </c>
      <c r="K35" s="366">
        <v>20</v>
      </c>
    </row>
    <row r="36" spans="1:11" s="119" customFormat="1" ht="39.950000000000003" customHeight="1" x14ac:dyDescent="0.25">
      <c r="A36" s="372" t="s">
        <v>1631</v>
      </c>
      <c r="B36" s="371" t="s">
        <v>411</v>
      </c>
      <c r="C36" s="373" t="s">
        <v>33</v>
      </c>
      <c r="D36" s="374" t="s">
        <v>32</v>
      </c>
      <c r="E36" s="375"/>
      <c r="F36" s="387">
        <v>3</v>
      </c>
      <c r="G36" s="387">
        <v>4</v>
      </c>
      <c r="H36" s="387">
        <v>4</v>
      </c>
      <c r="I36" s="387">
        <v>4</v>
      </c>
      <c r="J36" s="388">
        <f t="shared" si="0"/>
        <v>15</v>
      </c>
      <c r="K36" s="366">
        <v>15</v>
      </c>
    </row>
    <row r="37" spans="1:11" s="119" customFormat="1" ht="39.950000000000003" customHeight="1" x14ac:dyDescent="0.25">
      <c r="A37" s="372" t="s">
        <v>1633</v>
      </c>
      <c r="B37" s="371" t="s">
        <v>412</v>
      </c>
      <c r="C37" s="373" t="s">
        <v>33</v>
      </c>
      <c r="D37" s="374" t="s">
        <v>32</v>
      </c>
      <c r="E37" s="375"/>
      <c r="F37" s="387">
        <f>K37/4</f>
        <v>15</v>
      </c>
      <c r="G37" s="387">
        <f t="shared" ref="G37:G57" si="1">K37/4</f>
        <v>15</v>
      </c>
      <c r="H37" s="387">
        <f t="shared" ref="H37:H57" si="2">K37/4</f>
        <v>15</v>
      </c>
      <c r="I37" s="387">
        <f t="shared" ref="I37:I57" si="3">K37/4</f>
        <v>15</v>
      </c>
      <c r="J37" s="388">
        <f t="shared" si="0"/>
        <v>60</v>
      </c>
      <c r="K37" s="366">
        <v>60</v>
      </c>
    </row>
    <row r="38" spans="1:11" s="119" customFormat="1" ht="39.75" customHeight="1" x14ac:dyDescent="0.25">
      <c r="A38" s="372" t="s">
        <v>1634</v>
      </c>
      <c r="B38" s="371" t="s">
        <v>426</v>
      </c>
      <c r="C38" s="373" t="s">
        <v>402</v>
      </c>
      <c r="D38" s="374" t="s">
        <v>32</v>
      </c>
      <c r="E38" s="375"/>
      <c r="F38" s="387">
        <f>K38/4</f>
        <v>15</v>
      </c>
      <c r="G38" s="387">
        <f t="shared" si="1"/>
        <v>15</v>
      </c>
      <c r="H38" s="387">
        <f t="shared" si="2"/>
        <v>15</v>
      </c>
      <c r="I38" s="387">
        <f t="shared" si="3"/>
        <v>15</v>
      </c>
      <c r="J38" s="388">
        <f t="shared" si="0"/>
        <v>60</v>
      </c>
      <c r="K38" s="366">
        <v>60</v>
      </c>
    </row>
    <row r="39" spans="1:11" s="119" customFormat="1" ht="39.950000000000003" customHeight="1" x14ac:dyDescent="0.25">
      <c r="A39" s="372" t="s">
        <v>1635</v>
      </c>
      <c r="B39" s="371" t="s">
        <v>410</v>
      </c>
      <c r="C39" s="373" t="s">
        <v>402</v>
      </c>
      <c r="D39" s="374" t="s">
        <v>32</v>
      </c>
      <c r="E39" s="375"/>
      <c r="F39" s="387">
        <v>2</v>
      </c>
      <c r="G39" s="387">
        <f t="shared" si="1"/>
        <v>2.5</v>
      </c>
      <c r="H39" s="387">
        <f t="shared" si="2"/>
        <v>2.5</v>
      </c>
      <c r="I39" s="387">
        <f t="shared" si="3"/>
        <v>2.5</v>
      </c>
      <c r="J39" s="388">
        <f t="shared" si="0"/>
        <v>9.5</v>
      </c>
      <c r="K39" s="366">
        <v>10</v>
      </c>
    </row>
    <row r="40" spans="1:11" s="119" customFormat="1" ht="39.950000000000003" customHeight="1" x14ac:dyDescent="0.25">
      <c r="A40" s="372" t="s">
        <v>1636</v>
      </c>
      <c r="B40" s="371" t="s">
        <v>1638</v>
      </c>
      <c r="C40" s="373" t="s">
        <v>402</v>
      </c>
      <c r="D40" s="374" t="s">
        <v>32</v>
      </c>
      <c r="E40" s="375"/>
      <c r="F40" s="387">
        <v>2</v>
      </c>
      <c r="G40" s="387">
        <f t="shared" si="1"/>
        <v>2.5</v>
      </c>
      <c r="H40" s="387">
        <f t="shared" si="2"/>
        <v>2.5</v>
      </c>
      <c r="I40" s="387">
        <f t="shared" si="3"/>
        <v>2.5</v>
      </c>
      <c r="J40" s="388">
        <f t="shared" si="0"/>
        <v>9.5</v>
      </c>
      <c r="K40" s="366">
        <v>10</v>
      </c>
    </row>
    <row r="41" spans="1:11" s="119" customFormat="1" ht="39.950000000000003" customHeight="1" x14ac:dyDescent="0.25">
      <c r="A41" s="372" t="s">
        <v>1637</v>
      </c>
      <c r="B41" s="371" t="s">
        <v>423</v>
      </c>
      <c r="C41" s="373" t="s">
        <v>402</v>
      </c>
      <c r="D41" s="374" t="s">
        <v>32</v>
      </c>
      <c r="E41" s="375"/>
      <c r="F41" s="387">
        <v>2</v>
      </c>
      <c r="G41" s="387">
        <f t="shared" si="1"/>
        <v>2.5</v>
      </c>
      <c r="H41" s="387">
        <f t="shared" si="2"/>
        <v>2.5</v>
      </c>
      <c r="I41" s="387">
        <f t="shared" si="3"/>
        <v>2.5</v>
      </c>
      <c r="J41" s="388">
        <f t="shared" si="0"/>
        <v>9.5</v>
      </c>
      <c r="K41" s="366">
        <v>10</v>
      </c>
    </row>
    <row r="42" spans="1:11" s="119" customFormat="1" ht="39.950000000000003" customHeight="1" x14ac:dyDescent="0.25">
      <c r="A42" s="372" t="s">
        <v>1639</v>
      </c>
      <c r="B42" s="371" t="s">
        <v>427</v>
      </c>
      <c r="C42" s="373" t="s">
        <v>402</v>
      </c>
      <c r="D42" s="374" t="s">
        <v>32</v>
      </c>
      <c r="E42" s="375"/>
      <c r="F42" s="387">
        <v>7</v>
      </c>
      <c r="G42" s="387">
        <f t="shared" si="1"/>
        <v>7.5</v>
      </c>
      <c r="H42" s="387">
        <f t="shared" si="2"/>
        <v>7.5</v>
      </c>
      <c r="I42" s="387">
        <f t="shared" si="3"/>
        <v>7.5</v>
      </c>
      <c r="J42" s="388">
        <f t="shared" si="0"/>
        <v>29.5</v>
      </c>
      <c r="K42" s="366">
        <v>30</v>
      </c>
    </row>
    <row r="43" spans="1:11" s="119" customFormat="1" ht="39.950000000000003" customHeight="1" x14ac:dyDescent="0.25">
      <c r="A43" s="372" t="s">
        <v>1640</v>
      </c>
      <c r="B43" s="371" t="s">
        <v>415</v>
      </c>
      <c r="C43" s="373" t="s">
        <v>402</v>
      </c>
      <c r="D43" s="374" t="s">
        <v>32</v>
      </c>
      <c r="E43" s="375"/>
      <c r="F43" s="387">
        <v>2</v>
      </c>
      <c r="G43" s="387">
        <f t="shared" si="1"/>
        <v>2.5</v>
      </c>
      <c r="H43" s="387">
        <f t="shared" si="2"/>
        <v>2.5</v>
      </c>
      <c r="I43" s="387">
        <f t="shared" si="3"/>
        <v>2.5</v>
      </c>
      <c r="J43" s="388">
        <f t="shared" si="0"/>
        <v>9.5</v>
      </c>
      <c r="K43" s="366">
        <v>10</v>
      </c>
    </row>
    <row r="44" spans="1:11" s="119" customFormat="1" ht="39.950000000000003" customHeight="1" x14ac:dyDescent="0.25">
      <c r="A44" s="372" t="s">
        <v>1641</v>
      </c>
      <c r="B44" s="371" t="s">
        <v>1643</v>
      </c>
      <c r="C44" s="373" t="s">
        <v>402</v>
      </c>
      <c r="D44" s="374" t="s">
        <v>32</v>
      </c>
      <c r="E44" s="375"/>
      <c r="F44" s="387">
        <v>3</v>
      </c>
      <c r="G44" s="387">
        <f t="shared" si="1"/>
        <v>3.75</v>
      </c>
      <c r="H44" s="387">
        <f t="shared" si="2"/>
        <v>3.75</v>
      </c>
      <c r="I44" s="387">
        <f t="shared" si="3"/>
        <v>3.75</v>
      </c>
      <c r="J44" s="388">
        <f t="shared" si="0"/>
        <v>14.25</v>
      </c>
      <c r="K44" s="366">
        <v>15</v>
      </c>
    </row>
    <row r="45" spans="1:11" s="119" customFormat="1" ht="39.950000000000003" customHeight="1" x14ac:dyDescent="0.25">
      <c r="A45" s="372" t="s">
        <v>1642</v>
      </c>
      <c r="B45" s="371" t="s">
        <v>440</v>
      </c>
      <c r="C45" s="373" t="s">
        <v>402</v>
      </c>
      <c r="D45" s="374" t="s">
        <v>32</v>
      </c>
      <c r="E45" s="375"/>
      <c r="F45" s="387">
        <v>3</v>
      </c>
      <c r="G45" s="387">
        <f t="shared" si="1"/>
        <v>3.75</v>
      </c>
      <c r="H45" s="387">
        <f t="shared" si="2"/>
        <v>3.75</v>
      </c>
      <c r="I45" s="387">
        <f t="shared" si="3"/>
        <v>3.75</v>
      </c>
      <c r="J45" s="388">
        <f t="shared" si="0"/>
        <v>14.25</v>
      </c>
      <c r="K45" s="366">
        <v>15</v>
      </c>
    </row>
    <row r="46" spans="1:11" s="119" customFormat="1" ht="39.950000000000003" customHeight="1" x14ac:dyDescent="0.25">
      <c r="A46" s="372" t="s">
        <v>1644</v>
      </c>
      <c r="B46" s="371" t="s">
        <v>441</v>
      </c>
      <c r="C46" s="373" t="s">
        <v>402</v>
      </c>
      <c r="D46" s="374" t="s">
        <v>32</v>
      </c>
      <c r="E46" s="375"/>
      <c r="F46" s="387">
        <v>3</v>
      </c>
      <c r="G46" s="387">
        <f t="shared" si="1"/>
        <v>3.75</v>
      </c>
      <c r="H46" s="387">
        <f t="shared" si="2"/>
        <v>3.75</v>
      </c>
      <c r="I46" s="387">
        <f t="shared" si="3"/>
        <v>3.75</v>
      </c>
      <c r="J46" s="388">
        <f t="shared" si="0"/>
        <v>14.25</v>
      </c>
      <c r="K46" s="366">
        <v>15</v>
      </c>
    </row>
    <row r="47" spans="1:11" s="119" customFormat="1" ht="39.950000000000003" customHeight="1" x14ac:dyDescent="0.25">
      <c r="A47" s="372" t="s">
        <v>1645</v>
      </c>
      <c r="B47" s="371" t="s">
        <v>442</v>
      </c>
      <c r="C47" s="373" t="s">
        <v>402</v>
      </c>
      <c r="D47" s="374" t="s">
        <v>32</v>
      </c>
      <c r="E47" s="375"/>
      <c r="F47" s="387">
        <v>3</v>
      </c>
      <c r="G47" s="387">
        <f t="shared" si="1"/>
        <v>3.75</v>
      </c>
      <c r="H47" s="387">
        <f t="shared" si="2"/>
        <v>3.75</v>
      </c>
      <c r="I47" s="387">
        <f t="shared" si="3"/>
        <v>3.75</v>
      </c>
      <c r="J47" s="388">
        <f t="shared" si="0"/>
        <v>14.25</v>
      </c>
      <c r="K47" s="366">
        <v>15</v>
      </c>
    </row>
    <row r="48" spans="1:11" s="119" customFormat="1" ht="39.950000000000003" customHeight="1" x14ac:dyDescent="0.25">
      <c r="A48" s="372" t="s">
        <v>1646</v>
      </c>
      <c r="B48" s="371" t="s">
        <v>443</v>
      </c>
      <c r="C48" s="373" t="s">
        <v>402</v>
      </c>
      <c r="D48" s="374" t="s">
        <v>32</v>
      </c>
      <c r="E48" s="375"/>
      <c r="F48" s="387">
        <v>3</v>
      </c>
      <c r="G48" s="387">
        <f t="shared" si="1"/>
        <v>3.75</v>
      </c>
      <c r="H48" s="387">
        <f t="shared" si="2"/>
        <v>3.75</v>
      </c>
      <c r="I48" s="387">
        <f t="shared" si="3"/>
        <v>3.75</v>
      </c>
      <c r="J48" s="388">
        <f t="shared" si="0"/>
        <v>14.25</v>
      </c>
      <c r="K48" s="366">
        <v>15</v>
      </c>
    </row>
    <row r="49" spans="1:11" s="119" customFormat="1" ht="39.950000000000003" customHeight="1" x14ac:dyDescent="0.25">
      <c r="A49" s="372" t="s">
        <v>1647</v>
      </c>
      <c r="B49" s="371" t="s">
        <v>430</v>
      </c>
      <c r="C49" s="373" t="s">
        <v>402</v>
      </c>
      <c r="D49" s="374" t="s">
        <v>32</v>
      </c>
      <c r="E49" s="375"/>
      <c r="F49" s="387">
        <v>3</v>
      </c>
      <c r="G49" s="387">
        <f t="shared" si="1"/>
        <v>3.75</v>
      </c>
      <c r="H49" s="387">
        <f t="shared" si="2"/>
        <v>3.75</v>
      </c>
      <c r="I49" s="387">
        <f t="shared" si="3"/>
        <v>3.75</v>
      </c>
      <c r="J49" s="388">
        <f t="shared" si="0"/>
        <v>14.25</v>
      </c>
      <c r="K49" s="366">
        <v>15</v>
      </c>
    </row>
    <row r="50" spans="1:11" s="119" customFormat="1" ht="39.950000000000003" customHeight="1" x14ac:dyDescent="0.25">
      <c r="A50" s="372" t="s">
        <v>1648</v>
      </c>
      <c r="B50" s="371" t="s">
        <v>431</v>
      </c>
      <c r="C50" s="373" t="s">
        <v>402</v>
      </c>
      <c r="D50" s="374" t="s">
        <v>32</v>
      </c>
      <c r="E50" s="375"/>
      <c r="F50" s="387">
        <v>3</v>
      </c>
      <c r="G50" s="387">
        <f t="shared" si="1"/>
        <v>3.75</v>
      </c>
      <c r="H50" s="387">
        <f t="shared" si="2"/>
        <v>3.75</v>
      </c>
      <c r="I50" s="387">
        <f t="shared" si="3"/>
        <v>3.75</v>
      </c>
      <c r="J50" s="388">
        <f t="shared" si="0"/>
        <v>14.25</v>
      </c>
      <c r="K50" s="366">
        <v>15</v>
      </c>
    </row>
    <row r="51" spans="1:11" s="119" customFormat="1" ht="39.950000000000003" customHeight="1" x14ac:dyDescent="0.25">
      <c r="A51" s="372" t="s">
        <v>1649</v>
      </c>
      <c r="B51" s="371" t="s">
        <v>434</v>
      </c>
      <c r="C51" s="373" t="s">
        <v>402</v>
      </c>
      <c r="D51" s="374" t="s">
        <v>32</v>
      </c>
      <c r="E51" s="375"/>
      <c r="F51" s="387">
        <v>3</v>
      </c>
      <c r="G51" s="387">
        <f t="shared" si="1"/>
        <v>3.75</v>
      </c>
      <c r="H51" s="387">
        <f t="shared" si="2"/>
        <v>3.75</v>
      </c>
      <c r="I51" s="387">
        <f t="shared" si="3"/>
        <v>3.75</v>
      </c>
      <c r="J51" s="388">
        <f t="shared" si="0"/>
        <v>14.25</v>
      </c>
      <c r="K51" s="366">
        <v>15</v>
      </c>
    </row>
    <row r="52" spans="1:11" s="119" customFormat="1" ht="39.950000000000003" customHeight="1" x14ac:dyDescent="0.25">
      <c r="A52" s="372" t="s">
        <v>1650</v>
      </c>
      <c r="B52" s="371" t="s">
        <v>435</v>
      </c>
      <c r="C52" s="373" t="s">
        <v>402</v>
      </c>
      <c r="D52" s="374" t="s">
        <v>32</v>
      </c>
      <c r="E52" s="375"/>
      <c r="F52" s="387">
        <v>3</v>
      </c>
      <c r="G52" s="387">
        <f t="shared" si="1"/>
        <v>3.75</v>
      </c>
      <c r="H52" s="387">
        <f t="shared" si="2"/>
        <v>3.75</v>
      </c>
      <c r="I52" s="387">
        <f t="shared" si="3"/>
        <v>3.75</v>
      </c>
      <c r="J52" s="388">
        <f t="shared" si="0"/>
        <v>14.25</v>
      </c>
      <c r="K52" s="366">
        <v>15</v>
      </c>
    </row>
    <row r="53" spans="1:11" s="119" customFormat="1" ht="39.950000000000003" customHeight="1" x14ac:dyDescent="0.25">
      <c r="A53" s="372" t="s">
        <v>1651</v>
      </c>
      <c r="B53" s="371" t="s">
        <v>436</v>
      </c>
      <c r="C53" s="373" t="s">
        <v>402</v>
      </c>
      <c r="D53" s="374" t="s">
        <v>32</v>
      </c>
      <c r="E53" s="375"/>
      <c r="F53" s="387">
        <v>3</v>
      </c>
      <c r="G53" s="387">
        <f t="shared" si="1"/>
        <v>3.75</v>
      </c>
      <c r="H53" s="387">
        <f t="shared" si="2"/>
        <v>3.75</v>
      </c>
      <c r="I53" s="387">
        <f t="shared" si="3"/>
        <v>3.75</v>
      </c>
      <c r="J53" s="388">
        <f t="shared" si="0"/>
        <v>14.25</v>
      </c>
      <c r="K53" s="366">
        <v>15</v>
      </c>
    </row>
    <row r="54" spans="1:11" s="119" customFormat="1" ht="20.25" x14ac:dyDescent="0.25">
      <c r="A54" s="372" t="s">
        <v>1652</v>
      </c>
      <c r="B54" s="371" t="s">
        <v>438</v>
      </c>
      <c r="C54" s="373" t="s">
        <v>402</v>
      </c>
      <c r="D54" s="374" t="s">
        <v>32</v>
      </c>
      <c r="E54" s="375"/>
      <c r="F54" s="387">
        <v>3</v>
      </c>
      <c r="G54" s="387">
        <f t="shared" si="1"/>
        <v>3.75</v>
      </c>
      <c r="H54" s="387">
        <f t="shared" si="2"/>
        <v>3.75</v>
      </c>
      <c r="I54" s="387">
        <f t="shared" si="3"/>
        <v>3.75</v>
      </c>
      <c r="J54" s="388">
        <f t="shared" si="0"/>
        <v>14.25</v>
      </c>
      <c r="K54" s="366">
        <v>15</v>
      </c>
    </row>
    <row r="55" spans="1:11" s="119" customFormat="1" ht="39.950000000000003" customHeight="1" x14ac:dyDescent="0.25">
      <c r="A55" s="372" t="s">
        <v>1653</v>
      </c>
      <c r="B55" s="371" t="s">
        <v>439</v>
      </c>
      <c r="C55" s="373" t="s">
        <v>402</v>
      </c>
      <c r="D55" s="374" t="s">
        <v>32</v>
      </c>
      <c r="E55" s="375"/>
      <c r="F55" s="387">
        <v>3</v>
      </c>
      <c r="G55" s="387">
        <f t="shared" si="1"/>
        <v>3.75</v>
      </c>
      <c r="H55" s="387">
        <f t="shared" si="2"/>
        <v>3.75</v>
      </c>
      <c r="I55" s="387">
        <f t="shared" si="3"/>
        <v>3.75</v>
      </c>
      <c r="J55" s="388">
        <f t="shared" si="0"/>
        <v>14.25</v>
      </c>
      <c r="K55" s="366">
        <v>15</v>
      </c>
    </row>
    <row r="56" spans="1:11" s="119" customFormat="1" ht="39.950000000000003" customHeight="1" x14ac:dyDescent="0.25">
      <c r="A56" s="372" t="s">
        <v>1654</v>
      </c>
      <c r="B56" s="371" t="s">
        <v>428</v>
      </c>
      <c r="C56" s="373" t="s">
        <v>402</v>
      </c>
      <c r="D56" s="374" t="s">
        <v>32</v>
      </c>
      <c r="E56" s="375"/>
      <c r="F56" s="387">
        <v>3</v>
      </c>
      <c r="G56" s="387">
        <f t="shared" si="1"/>
        <v>3.75</v>
      </c>
      <c r="H56" s="387">
        <f t="shared" si="2"/>
        <v>3.75</v>
      </c>
      <c r="I56" s="387">
        <f t="shared" si="3"/>
        <v>3.75</v>
      </c>
      <c r="J56" s="388">
        <f t="shared" si="0"/>
        <v>14.25</v>
      </c>
      <c r="K56" s="366">
        <v>15</v>
      </c>
    </row>
    <row r="57" spans="1:11" s="119" customFormat="1" ht="39.950000000000003" customHeight="1" x14ac:dyDescent="0.25">
      <c r="A57" s="372" t="s">
        <v>1655</v>
      </c>
      <c r="B57" s="371" t="s">
        <v>429</v>
      </c>
      <c r="C57" s="373" t="s">
        <v>402</v>
      </c>
      <c r="D57" s="374" t="s">
        <v>32</v>
      </c>
      <c r="E57" s="375"/>
      <c r="F57" s="387">
        <v>3</v>
      </c>
      <c r="G57" s="387">
        <f t="shared" si="1"/>
        <v>3.75</v>
      </c>
      <c r="H57" s="387">
        <f t="shared" si="2"/>
        <v>3.75</v>
      </c>
      <c r="I57" s="387">
        <f t="shared" si="3"/>
        <v>3.75</v>
      </c>
      <c r="J57" s="388">
        <f t="shared" si="0"/>
        <v>14.25</v>
      </c>
      <c r="K57" s="366">
        <v>15</v>
      </c>
    </row>
    <row r="58" spans="1:11" s="119" customFormat="1" ht="39.950000000000003" customHeight="1" x14ac:dyDescent="0.25">
      <c r="A58" s="372" t="s">
        <v>1656</v>
      </c>
      <c r="B58" s="371" t="s">
        <v>1109</v>
      </c>
      <c r="C58" s="373" t="s">
        <v>33</v>
      </c>
      <c r="D58" s="374" t="s">
        <v>32</v>
      </c>
      <c r="E58" s="375"/>
      <c r="F58" s="387">
        <v>15</v>
      </c>
      <c r="G58" s="387">
        <v>20</v>
      </c>
      <c r="H58" s="387">
        <v>20</v>
      </c>
      <c r="I58" s="387">
        <v>10</v>
      </c>
      <c r="J58" s="388">
        <f t="shared" si="0"/>
        <v>65</v>
      </c>
      <c r="K58" s="366">
        <v>65</v>
      </c>
    </row>
    <row r="59" spans="1:11" s="119" customFormat="1" ht="72.75" customHeight="1" x14ac:dyDescent="0.25">
      <c r="A59" s="468" t="s">
        <v>1658</v>
      </c>
      <c r="B59" s="469"/>
      <c r="C59" s="378"/>
      <c r="D59" s="379"/>
      <c r="E59" s="375"/>
      <c r="F59" s="386">
        <f>SUM(F14:F58)</f>
        <v>1227</v>
      </c>
      <c r="G59" s="386">
        <f>SUM(G14:G58)</f>
        <v>1258.5</v>
      </c>
      <c r="H59" s="386">
        <f>SUM(H14:H58)</f>
        <v>1252</v>
      </c>
      <c r="I59" s="386">
        <f>SUM(I14:I58)</f>
        <v>1248.5</v>
      </c>
      <c r="J59" s="386">
        <f>SUM(J14:J58)</f>
        <v>4986</v>
      </c>
      <c r="K59" s="11"/>
    </row>
    <row r="60" spans="1:11" s="119" customFormat="1" ht="31.15" customHeight="1" x14ac:dyDescent="0.25">
      <c r="A60" s="464" t="s">
        <v>1704</v>
      </c>
      <c r="B60" s="465"/>
      <c r="C60" s="373"/>
      <c r="D60" s="374"/>
      <c r="E60" s="375"/>
      <c r="F60" s="376"/>
      <c r="G60" s="376"/>
      <c r="H60" s="376"/>
      <c r="I60" s="376"/>
      <c r="J60" s="377"/>
      <c r="K60" s="366"/>
    </row>
    <row r="61" spans="1:11" s="119" customFormat="1" ht="31.15" customHeight="1" x14ac:dyDescent="0.25">
      <c r="A61" s="372" t="s">
        <v>1581</v>
      </c>
      <c r="B61" s="371" t="s">
        <v>1705</v>
      </c>
      <c r="C61" s="373" t="s">
        <v>33</v>
      </c>
      <c r="D61" s="374" t="s">
        <v>1698</v>
      </c>
      <c r="E61" s="375"/>
      <c r="F61" s="387">
        <v>9</v>
      </c>
      <c r="G61" s="387">
        <v>9</v>
      </c>
      <c r="H61" s="387">
        <v>9</v>
      </c>
      <c r="I61" s="387">
        <v>9</v>
      </c>
      <c r="J61" s="388">
        <f t="shared" ref="J61:J82" si="4">F61+G61+H61+I61</f>
        <v>36</v>
      </c>
      <c r="K61" s="366">
        <v>36</v>
      </c>
    </row>
    <row r="62" spans="1:11" s="119" customFormat="1" ht="31.15" customHeight="1" x14ac:dyDescent="0.25">
      <c r="A62" s="372" t="s">
        <v>1578</v>
      </c>
      <c r="B62" s="371" t="s">
        <v>1706</v>
      </c>
      <c r="C62" s="373" t="s">
        <v>33</v>
      </c>
      <c r="D62" s="374" t="s">
        <v>1698</v>
      </c>
      <c r="E62" s="375"/>
      <c r="F62" s="387">
        <v>40</v>
      </c>
      <c r="G62" s="387">
        <v>40</v>
      </c>
      <c r="H62" s="387">
        <v>40</v>
      </c>
      <c r="I62" s="387">
        <v>40</v>
      </c>
      <c r="J62" s="388">
        <f t="shared" si="4"/>
        <v>160</v>
      </c>
      <c r="K62" s="366">
        <v>160</v>
      </c>
    </row>
    <row r="63" spans="1:11" s="119" customFormat="1" ht="31.15" customHeight="1" x14ac:dyDescent="0.25">
      <c r="A63" s="372" t="s">
        <v>1579</v>
      </c>
      <c r="B63" s="371" t="s">
        <v>1707</v>
      </c>
      <c r="C63" s="373" t="s">
        <v>33</v>
      </c>
      <c r="D63" s="374" t="s">
        <v>1698</v>
      </c>
      <c r="E63" s="375"/>
      <c r="F63" s="387">
        <v>1725</v>
      </c>
      <c r="G63" s="387">
        <v>1725</v>
      </c>
      <c r="H63" s="387">
        <v>1725</v>
      </c>
      <c r="I63" s="387">
        <v>1725</v>
      </c>
      <c r="J63" s="388">
        <f t="shared" si="4"/>
        <v>6900</v>
      </c>
      <c r="K63" s="366">
        <v>6900</v>
      </c>
    </row>
    <row r="64" spans="1:11" s="119" customFormat="1" ht="31.15" customHeight="1" x14ac:dyDescent="0.25">
      <c r="A64" s="372" t="s">
        <v>1580</v>
      </c>
      <c r="B64" s="371" t="s">
        <v>1708</v>
      </c>
      <c r="C64" s="373" t="s">
        <v>33</v>
      </c>
      <c r="D64" s="374" t="s">
        <v>1698</v>
      </c>
      <c r="E64" s="375"/>
      <c r="F64" s="387">
        <v>2</v>
      </c>
      <c r="G64" s="387">
        <v>2</v>
      </c>
      <c r="H64" s="387">
        <v>2</v>
      </c>
      <c r="I64" s="387">
        <v>3</v>
      </c>
      <c r="J64" s="388">
        <f t="shared" si="4"/>
        <v>9</v>
      </c>
      <c r="K64" s="366">
        <v>9</v>
      </c>
    </row>
    <row r="65" spans="1:11" s="119" customFormat="1" ht="31.15" customHeight="1" x14ac:dyDescent="0.25">
      <c r="A65" s="372" t="s">
        <v>1605</v>
      </c>
      <c r="B65" s="371" t="s">
        <v>1709</v>
      </c>
      <c r="C65" s="373" t="s">
        <v>33</v>
      </c>
      <c r="D65" s="374" t="s">
        <v>1698</v>
      </c>
      <c r="E65" s="375"/>
      <c r="F65" s="387">
        <v>10</v>
      </c>
      <c r="G65" s="387">
        <v>12</v>
      </c>
      <c r="H65" s="387">
        <v>12</v>
      </c>
      <c r="I65" s="387">
        <v>11</v>
      </c>
      <c r="J65" s="388">
        <f t="shared" si="4"/>
        <v>45</v>
      </c>
      <c r="K65" s="366">
        <v>45</v>
      </c>
    </row>
    <row r="66" spans="1:11" s="119" customFormat="1" ht="31.15" customHeight="1" x14ac:dyDescent="0.25">
      <c r="A66" s="372" t="s">
        <v>1607</v>
      </c>
      <c r="B66" s="371" t="s">
        <v>1710</v>
      </c>
      <c r="C66" s="373" t="s">
        <v>33</v>
      </c>
      <c r="D66" s="374" t="s">
        <v>1698</v>
      </c>
      <c r="E66" s="375"/>
      <c r="F66" s="387">
        <v>15</v>
      </c>
      <c r="G66" s="387">
        <v>15</v>
      </c>
      <c r="H66" s="387">
        <v>15</v>
      </c>
      <c r="I66" s="387">
        <v>16</v>
      </c>
      <c r="J66" s="388">
        <f t="shared" si="4"/>
        <v>61</v>
      </c>
      <c r="K66" s="366">
        <v>61</v>
      </c>
    </row>
    <row r="67" spans="1:11" s="119" customFormat="1" ht="31.15" customHeight="1" x14ac:dyDescent="0.25">
      <c r="A67" s="372" t="s">
        <v>1609</v>
      </c>
      <c r="B67" s="371" t="s">
        <v>1711</v>
      </c>
      <c r="C67" s="373" t="s">
        <v>33</v>
      </c>
      <c r="D67" s="374" t="s">
        <v>1698</v>
      </c>
      <c r="E67" s="375"/>
      <c r="F67" s="387">
        <v>6</v>
      </c>
      <c r="G67" s="387">
        <v>6</v>
      </c>
      <c r="H67" s="387">
        <v>6</v>
      </c>
      <c r="I67" s="387">
        <v>7</v>
      </c>
      <c r="J67" s="388">
        <f t="shared" si="4"/>
        <v>25</v>
      </c>
      <c r="K67" s="366">
        <v>25</v>
      </c>
    </row>
    <row r="68" spans="1:11" s="119" customFormat="1" ht="31.15" customHeight="1" x14ac:dyDescent="0.25">
      <c r="A68" s="372" t="s">
        <v>1610</v>
      </c>
      <c r="B68" s="371" t="s">
        <v>1712</v>
      </c>
      <c r="C68" s="373" t="s">
        <v>33</v>
      </c>
      <c r="D68" s="374" t="s">
        <v>1698</v>
      </c>
      <c r="E68" s="375"/>
      <c r="F68" s="387">
        <v>2</v>
      </c>
      <c r="G68" s="387">
        <v>2</v>
      </c>
      <c r="H68" s="387">
        <v>1</v>
      </c>
      <c r="I68" s="387">
        <v>2</v>
      </c>
      <c r="J68" s="388">
        <f t="shared" si="4"/>
        <v>7</v>
      </c>
      <c r="K68" s="366">
        <v>7</v>
      </c>
    </row>
    <row r="69" spans="1:11" s="119" customFormat="1" ht="31.15" customHeight="1" x14ac:dyDescent="0.25">
      <c r="A69" s="372" t="s">
        <v>1612</v>
      </c>
      <c r="B69" s="371" t="s">
        <v>1713</v>
      </c>
      <c r="C69" s="373" t="s">
        <v>33</v>
      </c>
      <c r="D69" s="374" t="s">
        <v>1698</v>
      </c>
      <c r="E69" s="375"/>
      <c r="F69" s="387">
        <v>3</v>
      </c>
      <c r="G69" s="387">
        <v>2</v>
      </c>
      <c r="H69" s="387">
        <v>3</v>
      </c>
      <c r="I69" s="387">
        <v>4</v>
      </c>
      <c r="J69" s="388">
        <f t="shared" si="4"/>
        <v>12</v>
      </c>
      <c r="K69" s="366">
        <v>12</v>
      </c>
    </row>
    <row r="70" spans="1:11" s="119" customFormat="1" ht="31.15" customHeight="1" x14ac:dyDescent="0.25">
      <c r="A70" s="372" t="s">
        <v>1613</v>
      </c>
      <c r="B70" s="371" t="s">
        <v>1714</v>
      </c>
      <c r="C70" s="373" t="s">
        <v>33</v>
      </c>
      <c r="D70" s="374" t="s">
        <v>1698</v>
      </c>
      <c r="E70" s="375"/>
      <c r="F70" s="387">
        <v>1</v>
      </c>
      <c r="G70" s="387">
        <v>1</v>
      </c>
      <c r="H70" s="387">
        <v>1</v>
      </c>
      <c r="I70" s="387">
        <v>1</v>
      </c>
      <c r="J70" s="388">
        <f t="shared" si="4"/>
        <v>4</v>
      </c>
      <c r="K70" s="366">
        <v>4</v>
      </c>
    </row>
    <row r="71" spans="1:11" s="119" customFormat="1" ht="31.15" customHeight="1" x14ac:dyDescent="0.25">
      <c r="A71" s="372" t="s">
        <v>1614</v>
      </c>
      <c r="B71" s="371" t="s">
        <v>1715</v>
      </c>
      <c r="C71" s="373" t="s">
        <v>33</v>
      </c>
      <c r="D71" s="374" t="s">
        <v>1698</v>
      </c>
      <c r="E71" s="375"/>
      <c r="F71" s="387">
        <v>1</v>
      </c>
      <c r="G71" s="387">
        <v>1</v>
      </c>
      <c r="H71" s="387">
        <v>1</v>
      </c>
      <c r="I71" s="387">
        <v>1</v>
      </c>
      <c r="J71" s="388">
        <f t="shared" si="4"/>
        <v>4</v>
      </c>
      <c r="K71" s="366">
        <v>4</v>
      </c>
    </row>
    <row r="72" spans="1:11" s="119" customFormat="1" ht="31.15" customHeight="1" x14ac:dyDescent="0.25">
      <c r="A72" s="372" t="s">
        <v>1615</v>
      </c>
      <c r="B72" s="371" t="s">
        <v>1716</v>
      </c>
      <c r="C72" s="373" t="s">
        <v>33</v>
      </c>
      <c r="D72" s="374" t="s">
        <v>1698</v>
      </c>
      <c r="E72" s="375"/>
      <c r="F72" s="387">
        <v>3</v>
      </c>
      <c r="G72" s="387">
        <v>2</v>
      </c>
      <c r="H72" s="387">
        <v>3</v>
      </c>
      <c r="I72" s="387">
        <v>2</v>
      </c>
      <c r="J72" s="388">
        <f t="shared" si="4"/>
        <v>10</v>
      </c>
      <c r="K72" s="366">
        <v>10</v>
      </c>
    </row>
    <row r="73" spans="1:11" s="119" customFormat="1" ht="31.15" customHeight="1" x14ac:dyDescent="0.25">
      <c r="A73" s="372" t="s">
        <v>1616</v>
      </c>
      <c r="B73" s="371" t="s">
        <v>1717</v>
      </c>
      <c r="C73" s="373" t="s">
        <v>33</v>
      </c>
      <c r="D73" s="374" t="s">
        <v>1698</v>
      </c>
      <c r="E73" s="375"/>
      <c r="F73" s="387">
        <v>4</v>
      </c>
      <c r="G73" s="387">
        <v>4</v>
      </c>
      <c r="H73" s="387">
        <v>5</v>
      </c>
      <c r="I73" s="387">
        <v>5</v>
      </c>
      <c r="J73" s="388">
        <f t="shared" si="4"/>
        <v>18</v>
      </c>
      <c r="K73" s="366">
        <v>18</v>
      </c>
    </row>
    <row r="74" spans="1:11" s="119" customFormat="1" ht="31.15" customHeight="1" x14ac:dyDescent="0.25">
      <c r="A74" s="372" t="s">
        <v>1618</v>
      </c>
      <c r="B74" s="371" t="s">
        <v>1718</v>
      </c>
      <c r="C74" s="373" t="s">
        <v>33</v>
      </c>
      <c r="D74" s="374" t="s">
        <v>1698</v>
      </c>
      <c r="E74" s="375"/>
      <c r="F74" s="387">
        <v>6</v>
      </c>
      <c r="G74" s="387">
        <v>7</v>
      </c>
      <c r="H74" s="387">
        <v>7</v>
      </c>
      <c r="I74" s="387">
        <v>5</v>
      </c>
      <c r="J74" s="388">
        <f t="shared" si="4"/>
        <v>25</v>
      </c>
      <c r="K74" s="366">
        <v>25</v>
      </c>
    </row>
    <row r="75" spans="1:11" s="119" customFormat="1" ht="31.15" customHeight="1" x14ac:dyDescent="0.25">
      <c r="A75" s="372" t="s">
        <v>1620</v>
      </c>
      <c r="B75" s="371" t="s">
        <v>1719</v>
      </c>
      <c r="C75" s="373" t="s">
        <v>33</v>
      </c>
      <c r="D75" s="374" t="s">
        <v>1698</v>
      </c>
      <c r="E75" s="375"/>
      <c r="F75" s="387">
        <v>3</v>
      </c>
      <c r="G75" s="387">
        <v>3</v>
      </c>
      <c r="H75" s="387">
        <v>3</v>
      </c>
      <c r="I75" s="387">
        <v>4</v>
      </c>
      <c r="J75" s="388">
        <f t="shared" si="4"/>
        <v>13</v>
      </c>
      <c r="K75" s="366">
        <v>13</v>
      </c>
    </row>
    <row r="76" spans="1:11" s="119" customFormat="1" ht="31.15" customHeight="1" x14ac:dyDescent="0.25">
      <c r="A76" s="372" t="s">
        <v>1622</v>
      </c>
      <c r="B76" s="371" t="s">
        <v>1720</v>
      </c>
      <c r="C76" s="373" t="s">
        <v>33</v>
      </c>
      <c r="D76" s="374" t="s">
        <v>1698</v>
      </c>
      <c r="E76" s="375"/>
      <c r="F76" s="387">
        <v>1</v>
      </c>
      <c r="G76" s="387">
        <v>0</v>
      </c>
      <c r="H76" s="387">
        <v>1</v>
      </c>
      <c r="I76" s="387">
        <v>1</v>
      </c>
      <c r="J76" s="388">
        <f t="shared" si="4"/>
        <v>3</v>
      </c>
      <c r="K76" s="366">
        <v>3</v>
      </c>
    </row>
    <row r="77" spans="1:11" s="119" customFormat="1" ht="31.15" customHeight="1" x14ac:dyDescent="0.25">
      <c r="A77" s="372" t="s">
        <v>1624</v>
      </c>
      <c r="B77" s="371" t="s">
        <v>1721</v>
      </c>
      <c r="C77" s="373" t="s">
        <v>33</v>
      </c>
      <c r="D77" s="374" t="s">
        <v>1698</v>
      </c>
      <c r="E77" s="375"/>
      <c r="F77" s="387"/>
      <c r="G77" s="387"/>
      <c r="H77" s="387">
        <v>1</v>
      </c>
      <c r="I77" s="387"/>
      <c r="J77" s="388">
        <f t="shared" si="4"/>
        <v>1</v>
      </c>
      <c r="K77" s="366">
        <v>1</v>
      </c>
    </row>
    <row r="78" spans="1:11" s="119" customFormat="1" ht="31.15" customHeight="1" x14ac:dyDescent="0.25">
      <c r="A78" s="372" t="s">
        <v>1625</v>
      </c>
      <c r="B78" s="371" t="s">
        <v>1722</v>
      </c>
      <c r="C78" s="373" t="s">
        <v>33</v>
      </c>
      <c r="D78" s="374" t="s">
        <v>1698</v>
      </c>
      <c r="E78" s="375"/>
      <c r="F78" s="387">
        <v>1</v>
      </c>
      <c r="G78" s="387">
        <v>1</v>
      </c>
      <c r="H78" s="387">
        <v>1</v>
      </c>
      <c r="I78" s="387">
        <v>2</v>
      </c>
      <c r="J78" s="388">
        <f t="shared" si="4"/>
        <v>5</v>
      </c>
      <c r="K78" s="366">
        <v>5</v>
      </c>
    </row>
    <row r="79" spans="1:11" s="119" customFormat="1" ht="31.15" customHeight="1" x14ac:dyDescent="0.25">
      <c r="A79" s="372" t="s">
        <v>1626</v>
      </c>
      <c r="B79" s="371" t="s">
        <v>1723</v>
      </c>
      <c r="C79" s="373" t="s">
        <v>33</v>
      </c>
      <c r="D79" s="374" t="s">
        <v>1698</v>
      </c>
      <c r="E79" s="375"/>
      <c r="F79" s="387">
        <v>3</v>
      </c>
      <c r="G79" s="387">
        <v>4</v>
      </c>
      <c r="H79" s="387">
        <v>4</v>
      </c>
      <c r="I79" s="387">
        <v>4</v>
      </c>
      <c r="J79" s="388">
        <f t="shared" si="4"/>
        <v>15</v>
      </c>
      <c r="K79" s="366">
        <v>15</v>
      </c>
    </row>
    <row r="80" spans="1:11" s="119" customFormat="1" ht="31.15" customHeight="1" x14ac:dyDescent="0.25">
      <c r="A80" s="372" t="s">
        <v>1627</v>
      </c>
      <c r="B80" s="371" t="s">
        <v>1724</v>
      </c>
      <c r="C80" s="373" t="s">
        <v>33</v>
      </c>
      <c r="D80" s="374" t="s">
        <v>1698</v>
      </c>
      <c r="E80" s="375"/>
      <c r="F80" s="387"/>
      <c r="G80" s="387"/>
      <c r="H80" s="387"/>
      <c r="I80" s="387"/>
      <c r="J80" s="388">
        <f t="shared" si="4"/>
        <v>0</v>
      </c>
      <c r="K80" s="366">
        <v>1</v>
      </c>
    </row>
    <row r="81" spans="1:11" s="119" customFormat="1" ht="20.25" x14ac:dyDescent="0.25">
      <c r="A81" s="372" t="s">
        <v>1628</v>
      </c>
      <c r="B81" s="371" t="s">
        <v>1769</v>
      </c>
      <c r="C81" s="373" t="s">
        <v>33</v>
      </c>
      <c r="D81" s="374" t="s">
        <v>1698</v>
      </c>
      <c r="E81" s="375"/>
      <c r="F81" s="387"/>
      <c r="G81" s="387"/>
      <c r="H81" s="387"/>
      <c r="I81" s="387">
        <v>1</v>
      </c>
      <c r="J81" s="388">
        <f t="shared" si="4"/>
        <v>1</v>
      </c>
      <c r="K81" s="366">
        <v>5</v>
      </c>
    </row>
    <row r="82" spans="1:11" s="119" customFormat="1" ht="49.5" customHeight="1" x14ac:dyDescent="0.25">
      <c r="A82" s="372" t="s">
        <v>1630</v>
      </c>
      <c r="B82" s="371" t="s">
        <v>1768</v>
      </c>
      <c r="C82" s="373" t="s">
        <v>33</v>
      </c>
      <c r="D82" s="374" t="s">
        <v>1698</v>
      </c>
      <c r="E82" s="375"/>
      <c r="F82" s="387"/>
      <c r="G82" s="387"/>
      <c r="H82" s="387">
        <v>1</v>
      </c>
      <c r="I82" s="387"/>
      <c r="J82" s="388">
        <f t="shared" si="4"/>
        <v>1</v>
      </c>
      <c r="K82" s="366">
        <v>1</v>
      </c>
    </row>
    <row r="83" spans="1:11" s="119" customFormat="1" ht="93" customHeight="1" x14ac:dyDescent="0.25">
      <c r="A83" s="468" t="s">
        <v>1658</v>
      </c>
      <c r="B83" s="469"/>
      <c r="C83" s="378"/>
      <c r="D83" s="379"/>
      <c r="E83" s="375"/>
      <c r="F83" s="386">
        <f>SUM(F61:F82)</f>
        <v>1835</v>
      </c>
      <c r="G83" s="386">
        <f>SUM(G61:G82)</f>
        <v>1836</v>
      </c>
      <c r="H83" s="386">
        <f>SUM(H61:H82)</f>
        <v>1841</v>
      </c>
      <c r="I83" s="386">
        <f>SUM(I61:I82)</f>
        <v>1843</v>
      </c>
      <c r="J83" s="386">
        <f>SUM(J61:J82)</f>
        <v>7355</v>
      </c>
      <c r="K83" s="11"/>
    </row>
    <row r="84" spans="1:11" s="119" customFormat="1" ht="31.15" customHeight="1" x14ac:dyDescent="0.25">
      <c r="A84" s="464" t="s">
        <v>1587</v>
      </c>
      <c r="B84" s="465"/>
      <c r="C84" s="378"/>
      <c r="D84" s="379"/>
      <c r="E84" s="375"/>
      <c r="F84" s="380"/>
      <c r="G84" s="376"/>
      <c r="H84" s="376"/>
      <c r="I84" s="380"/>
      <c r="J84" s="381"/>
      <c r="K84" s="11"/>
    </row>
    <row r="85" spans="1:11" s="119" customFormat="1" ht="31.15" customHeight="1" x14ac:dyDescent="0.25">
      <c r="A85" s="372">
        <v>1</v>
      </c>
      <c r="B85" s="371" t="s">
        <v>1664</v>
      </c>
      <c r="C85" s="373" t="s">
        <v>126</v>
      </c>
      <c r="D85" s="374" t="s">
        <v>1698</v>
      </c>
      <c r="E85" s="375"/>
      <c r="F85" s="387">
        <v>70000</v>
      </c>
      <c r="G85" s="387">
        <v>20000</v>
      </c>
      <c r="H85" s="387">
        <v>20000</v>
      </c>
      <c r="I85" s="387">
        <v>20000</v>
      </c>
      <c r="J85" s="388">
        <f t="shared" ref="J85:J130" si="5">F85+G85+H85+I85</f>
        <v>130000</v>
      </c>
      <c r="K85" s="366">
        <f>250000*12</f>
        <v>3000000</v>
      </c>
    </row>
    <row r="86" spans="1:11" s="119" customFormat="1" ht="31.15" customHeight="1" x14ac:dyDescent="0.25">
      <c r="A86" s="372">
        <v>2</v>
      </c>
      <c r="B86" s="371" t="s">
        <v>1767</v>
      </c>
      <c r="C86" s="373" t="s">
        <v>126</v>
      </c>
      <c r="D86" s="374" t="s">
        <v>1698</v>
      </c>
      <c r="E86" s="375"/>
      <c r="F86" s="387">
        <v>120000</v>
      </c>
      <c r="G86" s="387">
        <v>120000</v>
      </c>
      <c r="H86" s="387">
        <v>120000</v>
      </c>
      <c r="I86" s="387">
        <v>120000</v>
      </c>
      <c r="J86" s="388">
        <f t="shared" si="5"/>
        <v>480000</v>
      </c>
      <c r="K86" s="366"/>
    </row>
    <row r="87" spans="1:11" s="119" customFormat="1" ht="31.15" customHeight="1" x14ac:dyDescent="0.25">
      <c r="A87" s="372">
        <v>3</v>
      </c>
      <c r="B87" s="371" t="s">
        <v>1752</v>
      </c>
      <c r="C87" s="373" t="s">
        <v>126</v>
      </c>
      <c r="D87" s="374" t="s">
        <v>1698</v>
      </c>
      <c r="E87" s="375"/>
      <c r="F87" s="387">
        <v>50000</v>
      </c>
      <c r="G87" s="387">
        <v>50000</v>
      </c>
      <c r="H87" s="387">
        <v>50000</v>
      </c>
      <c r="I87" s="387">
        <v>50000</v>
      </c>
      <c r="J87" s="388">
        <f t="shared" si="5"/>
        <v>200000</v>
      </c>
      <c r="K87" s="366"/>
    </row>
    <row r="88" spans="1:11" s="119" customFormat="1" ht="31.15" customHeight="1" x14ac:dyDescent="0.25">
      <c r="A88" s="372">
        <v>4</v>
      </c>
      <c r="B88" s="371" t="s">
        <v>1753</v>
      </c>
      <c r="C88" s="373" t="s">
        <v>126</v>
      </c>
      <c r="D88" s="374" t="s">
        <v>1698</v>
      </c>
      <c r="E88" s="375"/>
      <c r="F88" s="387">
        <v>10000</v>
      </c>
      <c r="G88" s="387">
        <v>10000</v>
      </c>
      <c r="H88" s="387">
        <v>10000</v>
      </c>
      <c r="I88" s="387">
        <v>10000</v>
      </c>
      <c r="J88" s="388">
        <f t="shared" si="5"/>
        <v>40000</v>
      </c>
      <c r="K88" s="366"/>
    </row>
    <row r="89" spans="1:11" s="119" customFormat="1" ht="31.15" customHeight="1" x14ac:dyDescent="0.25">
      <c r="A89" s="372">
        <v>5</v>
      </c>
      <c r="B89" s="371" t="s">
        <v>1754</v>
      </c>
      <c r="C89" s="373" t="s">
        <v>126</v>
      </c>
      <c r="D89" s="374" t="s">
        <v>1698</v>
      </c>
      <c r="E89" s="375"/>
      <c r="F89" s="387">
        <v>120000</v>
      </c>
      <c r="G89" s="387">
        <v>120000</v>
      </c>
      <c r="H89" s="387">
        <v>120000</v>
      </c>
      <c r="I89" s="387">
        <v>120000</v>
      </c>
      <c r="J89" s="388">
        <f t="shared" si="5"/>
        <v>480000</v>
      </c>
      <c r="K89" s="366"/>
    </row>
    <row r="90" spans="1:11" s="119" customFormat="1" ht="31.15" customHeight="1" x14ac:dyDescent="0.25">
      <c r="A90" s="372">
        <v>6</v>
      </c>
      <c r="B90" s="371" t="s">
        <v>1755</v>
      </c>
      <c r="C90" s="373" t="s">
        <v>1756</v>
      </c>
      <c r="D90" s="374" t="s">
        <v>1698</v>
      </c>
      <c r="E90" s="375"/>
      <c r="F90" s="387">
        <v>500</v>
      </c>
      <c r="G90" s="387">
        <v>200</v>
      </c>
      <c r="H90" s="387">
        <v>200</v>
      </c>
      <c r="I90" s="387">
        <v>500</v>
      </c>
      <c r="J90" s="388">
        <f t="shared" si="5"/>
        <v>1400</v>
      </c>
      <c r="K90" s="366"/>
    </row>
    <row r="91" spans="1:11" s="119" customFormat="1" ht="31.15" customHeight="1" x14ac:dyDescent="0.25">
      <c r="A91" s="372">
        <v>7</v>
      </c>
      <c r="B91" s="371" t="s">
        <v>1757</v>
      </c>
      <c r="C91" s="373" t="s">
        <v>1758</v>
      </c>
      <c r="D91" s="374" t="s">
        <v>1698</v>
      </c>
      <c r="E91" s="375"/>
      <c r="F91" s="387">
        <v>12000</v>
      </c>
      <c r="G91" s="387">
        <v>1200</v>
      </c>
      <c r="H91" s="387">
        <v>12000</v>
      </c>
      <c r="I91" s="387">
        <v>12000</v>
      </c>
      <c r="J91" s="388">
        <f t="shared" si="5"/>
        <v>37200</v>
      </c>
      <c r="K91" s="366"/>
    </row>
    <row r="92" spans="1:11" s="119" customFormat="1" ht="31.15" customHeight="1" x14ac:dyDescent="0.25">
      <c r="A92" s="372">
        <v>8</v>
      </c>
      <c r="B92" s="371" t="s">
        <v>1760</v>
      </c>
      <c r="C92" s="373" t="s">
        <v>126</v>
      </c>
      <c r="D92" s="374" t="s">
        <v>1698</v>
      </c>
      <c r="E92" s="375"/>
      <c r="F92" s="387">
        <v>200000</v>
      </c>
      <c r="G92" s="387">
        <v>200000</v>
      </c>
      <c r="H92" s="387">
        <v>200000</v>
      </c>
      <c r="I92" s="387">
        <v>200000</v>
      </c>
      <c r="J92" s="388">
        <f t="shared" si="5"/>
        <v>800000</v>
      </c>
      <c r="K92" s="366"/>
    </row>
    <row r="93" spans="1:11" s="119" customFormat="1" ht="31.15" customHeight="1" x14ac:dyDescent="0.25">
      <c r="A93" s="372">
        <v>9</v>
      </c>
      <c r="B93" s="371" t="s">
        <v>1759</v>
      </c>
      <c r="C93" s="373" t="s">
        <v>126</v>
      </c>
      <c r="D93" s="374" t="s">
        <v>1698</v>
      </c>
      <c r="E93" s="375"/>
      <c r="F93" s="387">
        <v>180000</v>
      </c>
      <c r="G93" s="387">
        <v>180000</v>
      </c>
      <c r="H93" s="387">
        <v>180000</v>
      </c>
      <c r="I93" s="387">
        <v>180000</v>
      </c>
      <c r="J93" s="388">
        <f t="shared" si="5"/>
        <v>720000</v>
      </c>
      <c r="K93" s="366"/>
    </row>
    <row r="94" spans="1:11" s="119" customFormat="1" ht="31.15" customHeight="1" x14ac:dyDescent="0.25">
      <c r="A94" s="372">
        <v>10</v>
      </c>
      <c r="B94" s="371" t="s">
        <v>1761</v>
      </c>
      <c r="C94" s="373" t="s">
        <v>126</v>
      </c>
      <c r="D94" s="374" t="s">
        <v>1698</v>
      </c>
      <c r="E94" s="375"/>
      <c r="F94" s="387">
        <v>4500</v>
      </c>
      <c r="G94" s="387">
        <v>4500</v>
      </c>
      <c r="H94" s="387">
        <v>4500</v>
      </c>
      <c r="I94" s="387">
        <v>4500</v>
      </c>
      <c r="J94" s="388">
        <f t="shared" si="5"/>
        <v>18000</v>
      </c>
      <c r="K94" s="366"/>
    </row>
    <row r="95" spans="1:11" s="119" customFormat="1" ht="31.15" customHeight="1" x14ac:dyDescent="0.25">
      <c r="A95" s="372">
        <v>11</v>
      </c>
      <c r="B95" s="371" t="s">
        <v>1762</v>
      </c>
      <c r="C95" s="373" t="s">
        <v>126</v>
      </c>
      <c r="D95" s="374" t="s">
        <v>1698</v>
      </c>
      <c r="E95" s="375"/>
      <c r="F95" s="387">
        <v>1000</v>
      </c>
      <c r="G95" s="387">
        <v>0</v>
      </c>
      <c r="H95" s="387">
        <v>0</v>
      </c>
      <c r="I95" s="387">
        <v>1000</v>
      </c>
      <c r="J95" s="388">
        <f t="shared" si="5"/>
        <v>2000</v>
      </c>
      <c r="K95" s="366"/>
    </row>
    <row r="96" spans="1:11" s="119" customFormat="1" ht="31.15" customHeight="1" x14ac:dyDescent="0.25">
      <c r="A96" s="372">
        <v>12</v>
      </c>
      <c r="B96" s="371" t="s">
        <v>1763</v>
      </c>
      <c r="C96" s="373" t="s">
        <v>126</v>
      </c>
      <c r="D96" s="374" t="s">
        <v>1698</v>
      </c>
      <c r="E96" s="375"/>
      <c r="F96" s="387">
        <v>4000</v>
      </c>
      <c r="G96" s="387">
        <v>4000</v>
      </c>
      <c r="H96" s="387">
        <v>4000</v>
      </c>
      <c r="I96" s="387">
        <v>4000</v>
      </c>
      <c r="J96" s="388">
        <f t="shared" si="5"/>
        <v>16000</v>
      </c>
      <c r="K96" s="366"/>
    </row>
    <row r="97" spans="1:11" s="119" customFormat="1" ht="31.15" customHeight="1" x14ac:dyDescent="0.25">
      <c r="A97" s="372">
        <v>13</v>
      </c>
      <c r="B97" s="371" t="s">
        <v>1764</v>
      </c>
      <c r="C97" s="373" t="s">
        <v>126</v>
      </c>
      <c r="D97" s="374" t="s">
        <v>1698</v>
      </c>
      <c r="E97" s="375"/>
      <c r="F97" s="387">
        <v>500</v>
      </c>
      <c r="G97" s="387">
        <v>0</v>
      </c>
      <c r="H97" s="387">
        <v>0</v>
      </c>
      <c r="I97" s="387">
        <v>500</v>
      </c>
      <c r="J97" s="388">
        <f t="shared" si="5"/>
        <v>1000</v>
      </c>
      <c r="K97" s="366"/>
    </row>
    <row r="98" spans="1:11" s="119" customFormat="1" ht="31.15" customHeight="1" x14ac:dyDescent="0.25">
      <c r="A98" s="372">
        <v>14</v>
      </c>
      <c r="B98" s="371" t="s">
        <v>1765</v>
      </c>
      <c r="C98" s="373" t="s">
        <v>639</v>
      </c>
      <c r="D98" s="374" t="s">
        <v>1698</v>
      </c>
      <c r="E98" s="375"/>
      <c r="F98" s="387">
        <v>100</v>
      </c>
      <c r="G98" s="387">
        <v>100</v>
      </c>
      <c r="H98" s="387">
        <v>100</v>
      </c>
      <c r="I98" s="387">
        <v>100</v>
      </c>
      <c r="J98" s="388">
        <f t="shared" si="5"/>
        <v>400</v>
      </c>
      <c r="K98" s="366"/>
    </row>
    <row r="99" spans="1:11" s="119" customFormat="1" ht="31.15" customHeight="1" x14ac:dyDescent="0.25">
      <c r="A99" s="372">
        <v>15</v>
      </c>
      <c r="B99" s="371" t="s">
        <v>1766</v>
      </c>
      <c r="C99" s="373" t="s">
        <v>596</v>
      </c>
      <c r="D99" s="374" t="s">
        <v>1698</v>
      </c>
      <c r="E99" s="375"/>
      <c r="F99" s="387">
        <v>15000</v>
      </c>
      <c r="G99" s="387">
        <v>15000</v>
      </c>
      <c r="H99" s="387">
        <v>15000</v>
      </c>
      <c r="I99" s="387">
        <v>15000</v>
      </c>
      <c r="J99" s="388">
        <f t="shared" si="5"/>
        <v>60000</v>
      </c>
      <c r="K99" s="366"/>
    </row>
    <row r="100" spans="1:11" s="119" customFormat="1" ht="31.15" customHeight="1" x14ac:dyDescent="0.25">
      <c r="A100" s="372">
        <v>16</v>
      </c>
      <c r="B100" s="371" t="s">
        <v>1665</v>
      </c>
      <c r="C100" s="373" t="s">
        <v>1695</v>
      </c>
      <c r="D100" s="374" t="s">
        <v>1698</v>
      </c>
      <c r="E100" s="375"/>
      <c r="F100" s="387">
        <v>650000</v>
      </c>
      <c r="G100" s="387">
        <v>650000</v>
      </c>
      <c r="H100" s="387">
        <v>650000</v>
      </c>
      <c r="I100" s="387">
        <v>650000</v>
      </c>
      <c r="J100" s="388">
        <f t="shared" si="5"/>
        <v>2600000</v>
      </c>
      <c r="K100" s="366">
        <v>2600000</v>
      </c>
    </row>
    <row r="101" spans="1:11" s="119" customFormat="1" ht="31.15" customHeight="1" x14ac:dyDescent="0.25">
      <c r="A101" s="372">
        <v>17</v>
      </c>
      <c r="B101" s="371" t="s">
        <v>1666</v>
      </c>
      <c r="C101" s="373" t="s">
        <v>126</v>
      </c>
      <c r="D101" s="374" t="s">
        <v>1698</v>
      </c>
      <c r="E101" s="375"/>
      <c r="F101" s="387">
        <v>3000</v>
      </c>
      <c r="G101" s="387">
        <v>3500</v>
      </c>
      <c r="H101" s="387">
        <v>3000</v>
      </c>
      <c r="I101" s="387">
        <v>2500</v>
      </c>
      <c r="J101" s="388">
        <f t="shared" si="5"/>
        <v>12000</v>
      </c>
      <c r="K101" s="366">
        <v>12000</v>
      </c>
    </row>
    <row r="102" spans="1:11" s="119" customFormat="1" ht="31.15" customHeight="1" x14ac:dyDescent="0.25">
      <c r="A102" s="372">
        <v>18</v>
      </c>
      <c r="B102" s="371" t="s">
        <v>1702</v>
      </c>
      <c r="C102" s="373" t="s">
        <v>126</v>
      </c>
      <c r="D102" s="374" t="s">
        <v>1698</v>
      </c>
      <c r="E102" s="375"/>
      <c r="F102" s="387">
        <v>2500</v>
      </c>
      <c r="G102" s="387">
        <v>2500</v>
      </c>
      <c r="H102" s="387">
        <v>2500</v>
      </c>
      <c r="I102" s="387">
        <v>2500</v>
      </c>
      <c r="J102" s="388">
        <f t="shared" si="5"/>
        <v>10000</v>
      </c>
      <c r="K102" s="366">
        <v>10000</v>
      </c>
    </row>
    <row r="103" spans="1:11" s="119" customFormat="1" ht="31.15" customHeight="1" x14ac:dyDescent="0.25">
      <c r="A103" s="372">
        <v>19</v>
      </c>
      <c r="B103" s="371" t="s">
        <v>1667</v>
      </c>
      <c r="C103" s="373" t="s">
        <v>126</v>
      </c>
      <c r="D103" s="374" t="s">
        <v>1698</v>
      </c>
      <c r="E103" s="375"/>
      <c r="F103" s="387">
        <v>25000</v>
      </c>
      <c r="G103" s="387">
        <v>25000</v>
      </c>
      <c r="H103" s="387">
        <v>25000</v>
      </c>
      <c r="I103" s="387">
        <v>25000</v>
      </c>
      <c r="J103" s="388">
        <f t="shared" si="5"/>
        <v>100000</v>
      </c>
      <c r="K103" s="366">
        <v>100000</v>
      </c>
    </row>
    <row r="104" spans="1:11" s="119" customFormat="1" ht="31.15" customHeight="1" x14ac:dyDescent="0.25">
      <c r="A104" s="372">
        <v>20</v>
      </c>
      <c r="B104" s="371" t="s">
        <v>1668</v>
      </c>
      <c r="C104" s="373" t="s">
        <v>126</v>
      </c>
      <c r="D104" s="374" t="s">
        <v>1698</v>
      </c>
      <c r="E104" s="375"/>
      <c r="F104" s="387">
        <v>5000</v>
      </c>
      <c r="G104" s="387">
        <v>5000</v>
      </c>
      <c r="H104" s="387">
        <v>5000</v>
      </c>
      <c r="I104" s="387">
        <v>5000</v>
      </c>
      <c r="J104" s="388">
        <f t="shared" si="5"/>
        <v>20000</v>
      </c>
      <c r="K104" s="366">
        <v>20000</v>
      </c>
    </row>
    <row r="105" spans="1:11" s="119" customFormat="1" ht="31.15" customHeight="1" x14ac:dyDescent="0.25">
      <c r="A105" s="372">
        <v>21</v>
      </c>
      <c r="B105" s="371" t="s">
        <v>1669</v>
      </c>
      <c r="C105" s="373" t="s">
        <v>126</v>
      </c>
      <c r="D105" s="374" t="s">
        <v>1698</v>
      </c>
      <c r="E105" s="375"/>
      <c r="F105" s="387">
        <v>1000</v>
      </c>
      <c r="G105" s="387">
        <v>1000</v>
      </c>
      <c r="H105" s="387">
        <v>1000</v>
      </c>
      <c r="I105" s="387">
        <v>1000</v>
      </c>
      <c r="J105" s="388">
        <f t="shared" si="5"/>
        <v>4000</v>
      </c>
      <c r="K105" s="366">
        <v>4000</v>
      </c>
    </row>
    <row r="106" spans="1:11" s="119" customFormat="1" ht="31.15" customHeight="1" x14ac:dyDescent="0.25">
      <c r="A106" s="372">
        <v>22</v>
      </c>
      <c r="B106" s="371" t="s">
        <v>1670</v>
      </c>
      <c r="C106" s="373" t="s">
        <v>1696</v>
      </c>
      <c r="D106" s="374" t="s">
        <v>1698</v>
      </c>
      <c r="E106" s="375"/>
      <c r="F106" s="387">
        <v>125000</v>
      </c>
      <c r="G106" s="387">
        <v>125000</v>
      </c>
      <c r="H106" s="387">
        <v>125000</v>
      </c>
      <c r="I106" s="387">
        <v>125000</v>
      </c>
      <c r="J106" s="388">
        <f t="shared" si="5"/>
        <v>500000</v>
      </c>
      <c r="K106" s="366">
        <v>500000</v>
      </c>
    </row>
    <row r="107" spans="1:11" s="119" customFormat="1" ht="31.15" customHeight="1" x14ac:dyDescent="0.25">
      <c r="A107" s="372">
        <v>23</v>
      </c>
      <c r="B107" s="371" t="s">
        <v>1671</v>
      </c>
      <c r="C107" s="373" t="s">
        <v>1696</v>
      </c>
      <c r="D107" s="374" t="s">
        <v>1698</v>
      </c>
      <c r="E107" s="375"/>
      <c r="F107" s="387">
        <v>12500</v>
      </c>
      <c r="G107" s="387">
        <v>12500</v>
      </c>
      <c r="H107" s="387">
        <v>12500</v>
      </c>
      <c r="I107" s="387">
        <v>12500</v>
      </c>
      <c r="J107" s="388">
        <f t="shared" si="5"/>
        <v>50000</v>
      </c>
      <c r="K107" s="366">
        <v>50000</v>
      </c>
    </row>
    <row r="108" spans="1:11" s="119" customFormat="1" ht="31.15" customHeight="1" x14ac:dyDescent="0.25">
      <c r="A108" s="372">
        <v>24</v>
      </c>
      <c r="B108" s="371" t="s">
        <v>1672</v>
      </c>
      <c r="C108" s="373" t="s">
        <v>1697</v>
      </c>
      <c r="D108" s="374" t="s">
        <v>1698</v>
      </c>
      <c r="E108" s="375"/>
      <c r="F108" s="387">
        <v>25000</v>
      </c>
      <c r="G108" s="387">
        <v>25000</v>
      </c>
      <c r="H108" s="387">
        <v>25000</v>
      </c>
      <c r="I108" s="387">
        <v>25000</v>
      </c>
      <c r="J108" s="388">
        <f t="shared" si="5"/>
        <v>100000</v>
      </c>
      <c r="K108" s="366">
        <v>100000</v>
      </c>
    </row>
    <row r="109" spans="1:11" s="119" customFormat="1" ht="31.15" customHeight="1" x14ac:dyDescent="0.25">
      <c r="A109" s="372">
        <v>25</v>
      </c>
      <c r="B109" s="371" t="s">
        <v>1673</v>
      </c>
      <c r="C109" s="373" t="s">
        <v>126</v>
      </c>
      <c r="D109" s="374" t="s">
        <v>1698</v>
      </c>
      <c r="E109" s="375"/>
      <c r="F109" s="387">
        <v>125000</v>
      </c>
      <c r="G109" s="387">
        <v>125000</v>
      </c>
      <c r="H109" s="387">
        <v>125000</v>
      </c>
      <c r="I109" s="387">
        <v>125000</v>
      </c>
      <c r="J109" s="388">
        <f t="shared" si="5"/>
        <v>500000</v>
      </c>
      <c r="K109" s="366">
        <v>500000</v>
      </c>
    </row>
    <row r="110" spans="1:11" s="119" customFormat="1" ht="31.15" customHeight="1" x14ac:dyDescent="0.25">
      <c r="A110" s="372">
        <v>26</v>
      </c>
      <c r="B110" s="371" t="s">
        <v>1674</v>
      </c>
      <c r="C110" s="373" t="s">
        <v>126</v>
      </c>
      <c r="D110" s="374" t="s">
        <v>1698</v>
      </c>
      <c r="E110" s="375"/>
      <c r="F110" s="387">
        <v>5000</v>
      </c>
      <c r="G110" s="387">
        <v>5000</v>
      </c>
      <c r="H110" s="387">
        <v>5000</v>
      </c>
      <c r="I110" s="387">
        <v>5000</v>
      </c>
      <c r="J110" s="388">
        <f t="shared" si="5"/>
        <v>20000</v>
      </c>
      <c r="K110" s="366">
        <v>20000</v>
      </c>
    </row>
    <row r="111" spans="1:11" s="119" customFormat="1" ht="31.15" customHeight="1" x14ac:dyDescent="0.25">
      <c r="A111" s="372">
        <v>27</v>
      </c>
      <c r="B111" s="371" t="s">
        <v>1675</v>
      </c>
      <c r="C111" s="373" t="s">
        <v>126</v>
      </c>
      <c r="D111" s="374" t="s">
        <v>1698</v>
      </c>
      <c r="E111" s="375"/>
      <c r="F111" s="387">
        <v>65000</v>
      </c>
      <c r="G111" s="387">
        <v>65000</v>
      </c>
      <c r="H111" s="387">
        <v>60000</v>
      </c>
      <c r="I111" s="387">
        <v>60000</v>
      </c>
      <c r="J111" s="388">
        <f t="shared" si="5"/>
        <v>250000</v>
      </c>
      <c r="K111" s="366">
        <v>250000</v>
      </c>
    </row>
    <row r="112" spans="1:11" s="119" customFormat="1" ht="31.15" customHeight="1" x14ac:dyDescent="0.25">
      <c r="A112" s="372">
        <v>28</v>
      </c>
      <c r="B112" s="371" t="s">
        <v>1676</v>
      </c>
      <c r="C112" s="373" t="s">
        <v>126</v>
      </c>
      <c r="D112" s="374" t="s">
        <v>1698</v>
      </c>
      <c r="E112" s="375"/>
      <c r="F112" s="387">
        <v>2000</v>
      </c>
      <c r="G112" s="387">
        <v>2000</v>
      </c>
      <c r="H112" s="387">
        <v>2000</v>
      </c>
      <c r="I112" s="387">
        <v>2000</v>
      </c>
      <c r="J112" s="388">
        <f t="shared" si="5"/>
        <v>8000</v>
      </c>
      <c r="K112" s="366">
        <v>8000</v>
      </c>
    </row>
    <row r="113" spans="1:11" s="119" customFormat="1" ht="31.15" customHeight="1" x14ac:dyDescent="0.25">
      <c r="A113" s="372">
        <v>29</v>
      </c>
      <c r="B113" s="371" t="s">
        <v>1677</v>
      </c>
      <c r="C113" s="373" t="s">
        <v>126</v>
      </c>
      <c r="D113" s="374" t="s">
        <v>1698</v>
      </c>
      <c r="E113" s="375"/>
      <c r="F113" s="387">
        <v>2500</v>
      </c>
      <c r="G113" s="387">
        <v>2500</v>
      </c>
      <c r="H113" s="387">
        <v>2500</v>
      </c>
      <c r="I113" s="387">
        <v>2500</v>
      </c>
      <c r="J113" s="388">
        <f t="shared" si="5"/>
        <v>10000</v>
      </c>
      <c r="K113" s="366">
        <v>10000</v>
      </c>
    </row>
    <row r="114" spans="1:11" s="119" customFormat="1" ht="31.15" customHeight="1" x14ac:dyDescent="0.25">
      <c r="A114" s="372">
        <v>30</v>
      </c>
      <c r="B114" s="382" t="s">
        <v>1678</v>
      </c>
      <c r="C114" s="383" t="s">
        <v>639</v>
      </c>
      <c r="D114" s="383" t="s">
        <v>1698</v>
      </c>
      <c r="E114" s="375"/>
      <c r="F114" s="387">
        <v>5000</v>
      </c>
      <c r="G114" s="387">
        <v>5000</v>
      </c>
      <c r="H114" s="387">
        <v>5000</v>
      </c>
      <c r="I114" s="387">
        <v>5000</v>
      </c>
      <c r="J114" s="388">
        <f t="shared" si="5"/>
        <v>20000</v>
      </c>
      <c r="K114" s="366">
        <v>20000</v>
      </c>
    </row>
    <row r="115" spans="1:11" s="119" customFormat="1" ht="31.15" customHeight="1" x14ac:dyDescent="0.25">
      <c r="A115" s="372">
        <v>31</v>
      </c>
      <c r="B115" s="371" t="s">
        <v>1679</v>
      </c>
      <c r="C115" s="383" t="s">
        <v>641</v>
      </c>
      <c r="D115" s="383" t="s">
        <v>1698</v>
      </c>
      <c r="E115" s="375"/>
      <c r="F115" s="387">
        <v>6000</v>
      </c>
      <c r="G115" s="387">
        <v>6000</v>
      </c>
      <c r="H115" s="387">
        <v>6000</v>
      </c>
      <c r="I115" s="387">
        <v>6000</v>
      </c>
      <c r="J115" s="388">
        <f t="shared" si="5"/>
        <v>24000</v>
      </c>
      <c r="K115" s="366">
        <f>2000*12</f>
        <v>24000</v>
      </c>
    </row>
    <row r="116" spans="1:11" s="119" customFormat="1" ht="31.15" customHeight="1" x14ac:dyDescent="0.25">
      <c r="A116" s="372">
        <v>32</v>
      </c>
      <c r="B116" s="371" t="s">
        <v>1680</v>
      </c>
      <c r="C116" s="383" t="s">
        <v>130</v>
      </c>
      <c r="D116" s="383" t="s">
        <v>1698</v>
      </c>
      <c r="E116" s="375"/>
      <c r="F116" s="387">
        <v>1050</v>
      </c>
      <c r="G116" s="387">
        <v>1100</v>
      </c>
      <c r="H116" s="387">
        <v>1100</v>
      </c>
      <c r="I116" s="387">
        <v>1050</v>
      </c>
      <c r="J116" s="388">
        <f t="shared" si="5"/>
        <v>4300</v>
      </c>
      <c r="K116" s="366">
        <v>4200</v>
      </c>
    </row>
    <row r="117" spans="1:11" s="119" customFormat="1" ht="31.15" customHeight="1" x14ac:dyDescent="0.25">
      <c r="A117" s="372">
        <v>33</v>
      </c>
      <c r="B117" s="371" t="s">
        <v>1681</v>
      </c>
      <c r="C117" s="383" t="s">
        <v>130</v>
      </c>
      <c r="D117" s="383" t="s">
        <v>1698</v>
      </c>
      <c r="E117" s="375"/>
      <c r="F117" s="387">
        <v>2100</v>
      </c>
      <c r="G117" s="387">
        <v>2100</v>
      </c>
      <c r="H117" s="387">
        <v>2100</v>
      </c>
      <c r="I117" s="387">
        <v>2100</v>
      </c>
      <c r="J117" s="388">
        <f t="shared" si="5"/>
        <v>8400</v>
      </c>
      <c r="K117" s="366">
        <v>8400</v>
      </c>
    </row>
    <row r="118" spans="1:11" s="119" customFormat="1" ht="31.15" customHeight="1" x14ac:dyDescent="0.25">
      <c r="A118" s="372">
        <v>34</v>
      </c>
      <c r="B118" s="371" t="s">
        <v>1682</v>
      </c>
      <c r="C118" s="383" t="s">
        <v>130</v>
      </c>
      <c r="D118" s="383" t="s">
        <v>1698</v>
      </c>
      <c r="E118" s="375"/>
      <c r="F118" s="387">
        <v>900</v>
      </c>
      <c r="G118" s="387">
        <v>1100</v>
      </c>
      <c r="H118" s="387">
        <v>1000</v>
      </c>
      <c r="I118" s="387">
        <v>1000</v>
      </c>
      <c r="J118" s="388">
        <f t="shared" si="5"/>
        <v>4000</v>
      </c>
      <c r="K118" s="366">
        <v>4000</v>
      </c>
    </row>
    <row r="119" spans="1:11" s="119" customFormat="1" ht="31.15" customHeight="1" x14ac:dyDescent="0.25">
      <c r="A119" s="372">
        <v>35</v>
      </c>
      <c r="B119" s="371" t="s">
        <v>1683</v>
      </c>
      <c r="C119" s="383" t="s">
        <v>130</v>
      </c>
      <c r="D119" s="383" t="s">
        <v>1698</v>
      </c>
      <c r="E119" s="375"/>
      <c r="F119" s="387">
        <v>800</v>
      </c>
      <c r="G119" s="387">
        <v>800</v>
      </c>
      <c r="H119" s="387">
        <v>800</v>
      </c>
      <c r="I119" s="387">
        <v>900</v>
      </c>
      <c r="J119" s="388">
        <f t="shared" si="5"/>
        <v>3300</v>
      </c>
      <c r="K119" s="366">
        <v>3300</v>
      </c>
    </row>
    <row r="120" spans="1:11" s="119" customFormat="1" ht="31.15" customHeight="1" x14ac:dyDescent="0.25">
      <c r="A120" s="372">
        <v>36</v>
      </c>
      <c r="B120" s="371" t="s">
        <v>1684</v>
      </c>
      <c r="C120" s="383" t="s">
        <v>126</v>
      </c>
      <c r="D120" s="383" t="s">
        <v>1698</v>
      </c>
      <c r="E120" s="375"/>
      <c r="F120" s="387">
        <v>50</v>
      </c>
      <c r="G120" s="387">
        <v>50</v>
      </c>
      <c r="H120" s="387">
        <v>50</v>
      </c>
      <c r="I120" s="387">
        <v>50</v>
      </c>
      <c r="J120" s="388">
        <f t="shared" si="5"/>
        <v>200</v>
      </c>
      <c r="K120" s="366">
        <v>200</v>
      </c>
    </row>
    <row r="121" spans="1:11" s="119" customFormat="1" ht="31.15" customHeight="1" x14ac:dyDescent="0.25">
      <c r="A121" s="372">
        <v>37</v>
      </c>
      <c r="B121" s="371" t="s">
        <v>1703</v>
      </c>
      <c r="C121" s="383" t="s">
        <v>130</v>
      </c>
      <c r="D121" s="383" t="s">
        <v>1698</v>
      </c>
      <c r="E121" s="375"/>
      <c r="F121" s="387">
        <v>2100</v>
      </c>
      <c r="G121" s="387">
        <v>2100</v>
      </c>
      <c r="H121" s="387">
        <v>2100</v>
      </c>
      <c r="I121" s="387">
        <v>2100</v>
      </c>
      <c r="J121" s="388">
        <f t="shared" si="5"/>
        <v>8400</v>
      </c>
      <c r="K121" s="366">
        <v>8400</v>
      </c>
    </row>
    <row r="122" spans="1:11" s="119" customFormat="1" ht="31.15" customHeight="1" x14ac:dyDescent="0.25">
      <c r="A122" s="372">
        <v>38</v>
      </c>
      <c r="B122" s="371" t="s">
        <v>1685</v>
      </c>
      <c r="C122" s="383" t="s">
        <v>126</v>
      </c>
      <c r="D122" s="383" t="s">
        <v>1698</v>
      </c>
      <c r="E122" s="375"/>
      <c r="F122" s="387">
        <v>125</v>
      </c>
      <c r="G122" s="387">
        <v>125</v>
      </c>
      <c r="H122" s="387">
        <v>125</v>
      </c>
      <c r="I122" s="387">
        <v>125</v>
      </c>
      <c r="J122" s="388">
        <f t="shared" si="5"/>
        <v>500</v>
      </c>
      <c r="K122" s="366">
        <v>500</v>
      </c>
    </row>
    <row r="123" spans="1:11" s="119" customFormat="1" ht="31.15" customHeight="1" x14ac:dyDescent="0.25">
      <c r="A123" s="372">
        <v>39</v>
      </c>
      <c r="B123" s="371" t="s">
        <v>1686</v>
      </c>
      <c r="C123" s="383" t="s">
        <v>126</v>
      </c>
      <c r="D123" s="383" t="s">
        <v>1698</v>
      </c>
      <c r="E123" s="375"/>
      <c r="F123" s="387">
        <v>120</v>
      </c>
      <c r="G123" s="387">
        <v>120</v>
      </c>
      <c r="H123" s="387">
        <v>120</v>
      </c>
      <c r="I123" s="387">
        <v>120</v>
      </c>
      <c r="J123" s="388">
        <f t="shared" si="5"/>
        <v>480</v>
      </c>
      <c r="K123" s="366">
        <v>480</v>
      </c>
    </row>
    <row r="124" spans="1:11" s="119" customFormat="1" ht="31.15" customHeight="1" x14ac:dyDescent="0.25">
      <c r="A124" s="372">
        <v>40</v>
      </c>
      <c r="B124" s="371" t="s">
        <v>1687</v>
      </c>
      <c r="C124" s="383" t="s">
        <v>126</v>
      </c>
      <c r="D124" s="383" t="s">
        <v>1698</v>
      </c>
      <c r="E124" s="375"/>
      <c r="F124" s="387">
        <v>120</v>
      </c>
      <c r="G124" s="387">
        <v>120</v>
      </c>
      <c r="H124" s="387">
        <v>120</v>
      </c>
      <c r="I124" s="387">
        <v>120</v>
      </c>
      <c r="J124" s="388">
        <f t="shared" si="5"/>
        <v>480</v>
      </c>
      <c r="K124" s="366">
        <v>480</v>
      </c>
    </row>
    <row r="125" spans="1:11" s="119" customFormat="1" ht="31.15" customHeight="1" x14ac:dyDescent="0.25">
      <c r="A125" s="372">
        <v>41</v>
      </c>
      <c r="B125" s="371" t="s">
        <v>1688</v>
      </c>
      <c r="C125" s="383" t="s">
        <v>126</v>
      </c>
      <c r="D125" s="383" t="s">
        <v>1698</v>
      </c>
      <c r="E125" s="375"/>
      <c r="F125" s="387">
        <v>300</v>
      </c>
      <c r="G125" s="387">
        <v>250</v>
      </c>
      <c r="H125" s="387">
        <v>200</v>
      </c>
      <c r="I125" s="387">
        <v>250</v>
      </c>
      <c r="J125" s="388">
        <f t="shared" si="5"/>
        <v>1000</v>
      </c>
      <c r="K125" s="366">
        <v>1000</v>
      </c>
    </row>
    <row r="126" spans="1:11" s="119" customFormat="1" ht="31.15" customHeight="1" x14ac:dyDescent="0.25">
      <c r="A126" s="372">
        <v>42</v>
      </c>
      <c r="B126" s="371" t="s">
        <v>1689</v>
      </c>
      <c r="C126" s="383" t="s">
        <v>126</v>
      </c>
      <c r="D126" s="383" t="s">
        <v>1698</v>
      </c>
      <c r="E126" s="375"/>
      <c r="F126" s="387">
        <v>400</v>
      </c>
      <c r="G126" s="387">
        <v>500</v>
      </c>
      <c r="H126" s="387">
        <v>600</v>
      </c>
      <c r="I126" s="387">
        <v>500</v>
      </c>
      <c r="J126" s="389">
        <f t="shared" si="5"/>
        <v>2000</v>
      </c>
      <c r="K126" s="366">
        <v>2000</v>
      </c>
    </row>
    <row r="127" spans="1:11" s="119" customFormat="1" ht="31.15" customHeight="1" x14ac:dyDescent="0.25">
      <c r="A127" s="372">
        <v>43</v>
      </c>
      <c r="B127" s="371" t="s">
        <v>1690</v>
      </c>
      <c r="C127" s="383" t="s">
        <v>126</v>
      </c>
      <c r="D127" s="383" t="s">
        <v>1698</v>
      </c>
      <c r="E127" s="375"/>
      <c r="F127" s="387">
        <v>500</v>
      </c>
      <c r="G127" s="387">
        <v>500</v>
      </c>
      <c r="H127" s="387">
        <v>500</v>
      </c>
      <c r="I127" s="387">
        <v>500</v>
      </c>
      <c r="J127" s="389">
        <f t="shared" si="5"/>
        <v>2000</v>
      </c>
      <c r="K127" s="366">
        <v>2000</v>
      </c>
    </row>
    <row r="128" spans="1:11" s="119" customFormat="1" ht="31.15" customHeight="1" x14ac:dyDescent="0.25">
      <c r="A128" s="372">
        <v>44</v>
      </c>
      <c r="B128" s="371" t="s">
        <v>1691</v>
      </c>
      <c r="C128" s="383" t="s">
        <v>1695</v>
      </c>
      <c r="D128" s="383" t="s">
        <v>1698</v>
      </c>
      <c r="E128" s="375"/>
      <c r="F128" s="387">
        <v>500</v>
      </c>
      <c r="G128" s="387">
        <v>500</v>
      </c>
      <c r="H128" s="387">
        <v>500</v>
      </c>
      <c r="I128" s="387">
        <v>500</v>
      </c>
      <c r="J128" s="389">
        <f t="shared" si="5"/>
        <v>2000</v>
      </c>
      <c r="K128" s="366">
        <v>2000</v>
      </c>
    </row>
    <row r="129" spans="1:11" s="119" customFormat="1" ht="31.15" customHeight="1" x14ac:dyDescent="0.25">
      <c r="A129" s="372">
        <v>45</v>
      </c>
      <c r="B129" s="371" t="s">
        <v>1692</v>
      </c>
      <c r="C129" s="383" t="s">
        <v>126</v>
      </c>
      <c r="D129" s="383" t="s">
        <v>1698</v>
      </c>
      <c r="E129" s="375"/>
      <c r="F129" s="387">
        <v>26000</v>
      </c>
      <c r="G129" s="387">
        <v>24000</v>
      </c>
      <c r="H129" s="387">
        <v>25000</v>
      </c>
      <c r="I129" s="387">
        <v>25000</v>
      </c>
      <c r="J129" s="389">
        <f t="shared" si="5"/>
        <v>100000</v>
      </c>
      <c r="K129" s="366">
        <v>100000</v>
      </c>
    </row>
    <row r="130" spans="1:11" s="119" customFormat="1" ht="31.15" customHeight="1" x14ac:dyDescent="0.25">
      <c r="A130" s="372">
        <v>46</v>
      </c>
      <c r="B130" s="371" t="s">
        <v>1693</v>
      </c>
      <c r="C130" s="383" t="s">
        <v>126</v>
      </c>
      <c r="D130" s="383" t="s">
        <v>1698</v>
      </c>
      <c r="E130" s="375"/>
      <c r="F130" s="390">
        <v>12500</v>
      </c>
      <c r="G130" s="387">
        <v>12500</v>
      </c>
      <c r="H130" s="387">
        <v>13000</v>
      </c>
      <c r="I130" s="391">
        <v>12000</v>
      </c>
      <c r="J130" s="389">
        <f t="shared" si="5"/>
        <v>50000</v>
      </c>
      <c r="K130" s="366">
        <v>50000</v>
      </c>
    </row>
    <row r="131" spans="1:11" s="119" customFormat="1" ht="31.15" customHeight="1" x14ac:dyDescent="0.25">
      <c r="A131" s="372">
        <v>47</v>
      </c>
      <c r="B131" s="371" t="s">
        <v>1694</v>
      </c>
      <c r="C131" s="383" t="s">
        <v>126</v>
      </c>
      <c r="D131" s="383" t="s">
        <v>1698</v>
      </c>
      <c r="E131" s="375"/>
      <c r="F131" s="390">
        <v>2000</v>
      </c>
      <c r="G131" s="387">
        <v>2500</v>
      </c>
      <c r="H131" s="387">
        <v>3000</v>
      </c>
      <c r="I131" s="391">
        <v>2500</v>
      </c>
      <c r="J131" s="389">
        <f t="shared" ref="J131:J155" si="6">F131+G131+H131+I131</f>
        <v>10000</v>
      </c>
      <c r="K131" s="366">
        <v>10000</v>
      </c>
    </row>
    <row r="132" spans="1:11" s="119" customFormat="1" ht="31.15" customHeight="1" x14ac:dyDescent="0.25">
      <c r="A132" s="372">
        <v>48</v>
      </c>
      <c r="B132" s="371" t="s">
        <v>1727</v>
      </c>
      <c r="C132" s="383" t="s">
        <v>126</v>
      </c>
      <c r="D132" s="383" t="s">
        <v>1698</v>
      </c>
      <c r="E132" s="375"/>
      <c r="F132" s="390">
        <v>2</v>
      </c>
      <c r="G132" s="387">
        <v>2</v>
      </c>
      <c r="H132" s="387">
        <v>3</v>
      </c>
      <c r="I132" s="391">
        <v>2</v>
      </c>
      <c r="J132" s="392">
        <f t="shared" si="6"/>
        <v>9</v>
      </c>
      <c r="K132" s="11">
        <v>9</v>
      </c>
    </row>
    <row r="133" spans="1:11" s="119" customFormat="1" ht="31.15" customHeight="1" x14ac:dyDescent="0.25">
      <c r="A133" s="372">
        <v>49</v>
      </c>
      <c r="B133" s="371" t="s">
        <v>1728</v>
      </c>
      <c r="C133" s="383" t="s">
        <v>126</v>
      </c>
      <c r="D133" s="383" t="s">
        <v>1698</v>
      </c>
      <c r="E133" s="375"/>
      <c r="F133" s="390">
        <v>1</v>
      </c>
      <c r="G133" s="387">
        <v>2</v>
      </c>
      <c r="H133" s="387">
        <v>2</v>
      </c>
      <c r="I133" s="391">
        <v>1</v>
      </c>
      <c r="J133" s="392">
        <f t="shared" si="6"/>
        <v>6</v>
      </c>
      <c r="K133" s="11">
        <v>6</v>
      </c>
    </row>
    <row r="134" spans="1:11" s="119" customFormat="1" ht="31.15" customHeight="1" x14ac:dyDescent="0.25">
      <c r="A134" s="372">
        <v>50</v>
      </c>
      <c r="B134" s="371" t="s">
        <v>1729</v>
      </c>
      <c r="C134" s="383" t="s">
        <v>126</v>
      </c>
      <c r="D134" s="383" t="s">
        <v>1698</v>
      </c>
      <c r="E134" s="375"/>
      <c r="F134" s="390">
        <v>1</v>
      </c>
      <c r="G134" s="387">
        <v>1</v>
      </c>
      <c r="H134" s="387">
        <v>2</v>
      </c>
      <c r="I134" s="391">
        <v>1</v>
      </c>
      <c r="J134" s="392">
        <f t="shared" si="6"/>
        <v>5</v>
      </c>
      <c r="K134" s="11">
        <v>5</v>
      </c>
    </row>
    <row r="135" spans="1:11" s="119" customFormat="1" ht="31.15" customHeight="1" x14ac:dyDescent="0.25">
      <c r="A135" s="372">
        <v>51</v>
      </c>
      <c r="B135" s="371" t="s">
        <v>1730</v>
      </c>
      <c r="C135" s="383" t="s">
        <v>126</v>
      </c>
      <c r="D135" s="383" t="s">
        <v>1698</v>
      </c>
      <c r="E135" s="375"/>
      <c r="F135" s="390">
        <v>1</v>
      </c>
      <c r="G135" s="387">
        <v>2</v>
      </c>
      <c r="H135" s="387">
        <v>2</v>
      </c>
      <c r="I135" s="391">
        <v>1</v>
      </c>
      <c r="J135" s="392">
        <f t="shared" si="6"/>
        <v>6</v>
      </c>
      <c r="K135" s="11">
        <v>6</v>
      </c>
    </row>
    <row r="136" spans="1:11" s="119" customFormat="1" ht="31.15" customHeight="1" x14ac:dyDescent="0.25">
      <c r="A136" s="372">
        <v>52</v>
      </c>
      <c r="B136" s="371" t="s">
        <v>1731</v>
      </c>
      <c r="C136" s="383" t="s">
        <v>126</v>
      </c>
      <c r="D136" s="383" t="s">
        <v>1698</v>
      </c>
      <c r="E136" s="375"/>
      <c r="F136" s="390">
        <v>0</v>
      </c>
      <c r="G136" s="387">
        <v>40</v>
      </c>
      <c r="H136" s="387">
        <v>30</v>
      </c>
      <c r="I136" s="391">
        <v>30</v>
      </c>
      <c r="J136" s="392">
        <f t="shared" si="6"/>
        <v>100</v>
      </c>
      <c r="K136" s="368">
        <v>100</v>
      </c>
    </row>
    <row r="137" spans="1:11" s="119" customFormat="1" ht="31.15" customHeight="1" x14ac:dyDescent="0.25">
      <c r="A137" s="372">
        <v>53</v>
      </c>
      <c r="B137" s="371" t="s">
        <v>1732</v>
      </c>
      <c r="C137" s="383" t="s">
        <v>126</v>
      </c>
      <c r="D137" s="383" t="s">
        <v>1698</v>
      </c>
      <c r="E137" s="375"/>
      <c r="F137" s="390">
        <v>80</v>
      </c>
      <c r="G137" s="387"/>
      <c r="H137" s="387"/>
      <c r="I137" s="391"/>
      <c r="J137" s="392">
        <f t="shared" si="6"/>
        <v>80</v>
      </c>
      <c r="K137" s="368">
        <v>80</v>
      </c>
    </row>
    <row r="138" spans="1:11" s="119" customFormat="1" ht="31.15" customHeight="1" x14ac:dyDescent="0.25">
      <c r="A138" s="372">
        <v>54</v>
      </c>
      <c r="B138" s="371" t="s">
        <v>1733</v>
      </c>
      <c r="C138" s="383" t="s">
        <v>126</v>
      </c>
      <c r="D138" s="383" t="s">
        <v>1698</v>
      </c>
      <c r="E138" s="375"/>
      <c r="F138" s="390">
        <v>300</v>
      </c>
      <c r="G138" s="387"/>
      <c r="H138" s="387"/>
      <c r="I138" s="391"/>
      <c r="J138" s="392">
        <f t="shared" si="6"/>
        <v>300</v>
      </c>
      <c r="K138" s="368">
        <v>300</v>
      </c>
    </row>
    <row r="139" spans="1:11" s="119" customFormat="1" ht="31.15" customHeight="1" x14ac:dyDescent="0.25">
      <c r="A139" s="372">
        <v>55</v>
      </c>
      <c r="B139" s="371" t="s">
        <v>1734</v>
      </c>
      <c r="C139" s="383" t="s">
        <v>126</v>
      </c>
      <c r="D139" s="383" t="s">
        <v>1698</v>
      </c>
      <c r="E139" s="375"/>
      <c r="F139" s="390">
        <v>300</v>
      </c>
      <c r="G139" s="387"/>
      <c r="H139" s="387"/>
      <c r="I139" s="391"/>
      <c r="J139" s="392">
        <f t="shared" si="6"/>
        <v>300</v>
      </c>
      <c r="K139" s="368">
        <v>300</v>
      </c>
    </row>
    <row r="140" spans="1:11" s="119" customFormat="1" ht="31.15" customHeight="1" x14ac:dyDescent="0.25">
      <c r="A140" s="372">
        <v>56</v>
      </c>
      <c r="B140" s="371" t="s">
        <v>1735</v>
      </c>
      <c r="C140" s="383" t="s">
        <v>126</v>
      </c>
      <c r="D140" s="383" t="s">
        <v>1698</v>
      </c>
      <c r="E140" s="375"/>
      <c r="F140" s="390">
        <v>3</v>
      </c>
      <c r="G140" s="387"/>
      <c r="H140" s="387"/>
      <c r="I140" s="391"/>
      <c r="J140" s="392">
        <f t="shared" si="6"/>
        <v>3</v>
      </c>
      <c r="K140" s="368">
        <v>3</v>
      </c>
    </row>
    <row r="141" spans="1:11" s="119" customFormat="1" ht="31.15" customHeight="1" x14ac:dyDescent="0.25">
      <c r="A141" s="372">
        <v>57</v>
      </c>
      <c r="B141" s="371" t="s">
        <v>1736</v>
      </c>
      <c r="C141" s="383" t="s">
        <v>126</v>
      </c>
      <c r="D141" s="383" t="s">
        <v>1698</v>
      </c>
      <c r="E141" s="375"/>
      <c r="F141" s="390">
        <v>50</v>
      </c>
      <c r="G141" s="387"/>
      <c r="H141" s="387"/>
      <c r="I141" s="391"/>
      <c r="J141" s="392">
        <f t="shared" si="6"/>
        <v>50</v>
      </c>
      <c r="K141" s="368">
        <v>50</v>
      </c>
    </row>
    <row r="142" spans="1:11" s="119" customFormat="1" ht="31.15" customHeight="1" x14ac:dyDescent="0.25">
      <c r="A142" s="372">
        <v>58</v>
      </c>
      <c r="B142" s="371" t="s">
        <v>1737</v>
      </c>
      <c r="C142" s="383" t="s">
        <v>126</v>
      </c>
      <c r="D142" s="383" t="s">
        <v>1698</v>
      </c>
      <c r="E142" s="375"/>
      <c r="F142" s="390">
        <v>20</v>
      </c>
      <c r="G142" s="387"/>
      <c r="H142" s="387"/>
      <c r="I142" s="391"/>
      <c r="J142" s="392">
        <f t="shared" si="6"/>
        <v>20</v>
      </c>
      <c r="K142" s="368">
        <v>20</v>
      </c>
    </row>
    <row r="143" spans="1:11" s="119" customFormat="1" ht="31.15" customHeight="1" x14ac:dyDescent="0.25">
      <c r="A143" s="372">
        <v>59</v>
      </c>
      <c r="B143" s="371" t="s">
        <v>1738</v>
      </c>
      <c r="C143" s="383" t="s">
        <v>126</v>
      </c>
      <c r="D143" s="383" t="s">
        <v>1698</v>
      </c>
      <c r="E143" s="375"/>
      <c r="F143" s="390">
        <v>50</v>
      </c>
      <c r="G143" s="387"/>
      <c r="H143" s="387"/>
      <c r="I143" s="391"/>
      <c r="J143" s="392">
        <f t="shared" si="6"/>
        <v>50</v>
      </c>
      <c r="K143" s="368">
        <v>50</v>
      </c>
    </row>
    <row r="144" spans="1:11" s="119" customFormat="1" ht="31.15" customHeight="1" x14ac:dyDescent="0.25">
      <c r="A144" s="372">
        <v>60</v>
      </c>
      <c r="B144" s="371" t="s">
        <v>1739</v>
      </c>
      <c r="C144" s="383" t="s">
        <v>126</v>
      </c>
      <c r="D144" s="383" t="s">
        <v>1698</v>
      </c>
      <c r="E144" s="375"/>
      <c r="F144" s="390">
        <v>40</v>
      </c>
      <c r="G144" s="387"/>
      <c r="H144" s="387"/>
      <c r="I144" s="391"/>
      <c r="J144" s="392">
        <f t="shared" si="6"/>
        <v>40</v>
      </c>
      <c r="K144" s="368">
        <v>40</v>
      </c>
    </row>
    <row r="145" spans="1:11" s="119" customFormat="1" ht="31.15" customHeight="1" x14ac:dyDescent="0.25">
      <c r="A145" s="372">
        <v>61</v>
      </c>
      <c r="B145" s="371" t="s">
        <v>1740</v>
      </c>
      <c r="C145" s="383" t="s">
        <v>126</v>
      </c>
      <c r="D145" s="383" t="s">
        <v>1698</v>
      </c>
      <c r="E145" s="375"/>
      <c r="F145" s="390">
        <v>5</v>
      </c>
      <c r="G145" s="387"/>
      <c r="H145" s="387"/>
      <c r="I145" s="391"/>
      <c r="J145" s="392">
        <f t="shared" si="6"/>
        <v>5</v>
      </c>
      <c r="K145" s="368">
        <v>5</v>
      </c>
    </row>
    <row r="146" spans="1:11" s="119" customFormat="1" ht="31.15" customHeight="1" x14ac:dyDescent="0.25">
      <c r="A146" s="372">
        <v>62</v>
      </c>
      <c r="B146" s="371" t="s">
        <v>1741</v>
      </c>
      <c r="C146" s="383" t="s">
        <v>126</v>
      </c>
      <c r="D146" s="383" t="s">
        <v>1698</v>
      </c>
      <c r="E146" s="375"/>
      <c r="F146" s="390">
        <v>40</v>
      </c>
      <c r="G146" s="387"/>
      <c r="H146" s="387"/>
      <c r="I146" s="391"/>
      <c r="J146" s="392">
        <f t="shared" si="6"/>
        <v>40</v>
      </c>
      <c r="K146" s="368">
        <v>40</v>
      </c>
    </row>
    <row r="147" spans="1:11" s="119" customFormat="1" ht="31.15" customHeight="1" x14ac:dyDescent="0.25">
      <c r="A147" s="372">
        <v>63</v>
      </c>
      <c r="B147" s="371" t="s">
        <v>1742</v>
      </c>
      <c r="C147" s="383" t="s">
        <v>126</v>
      </c>
      <c r="D147" s="383" t="s">
        <v>1698</v>
      </c>
      <c r="E147" s="375"/>
      <c r="F147" s="390">
        <v>10</v>
      </c>
      <c r="G147" s="387"/>
      <c r="H147" s="387"/>
      <c r="I147" s="391"/>
      <c r="J147" s="392">
        <f t="shared" si="6"/>
        <v>10</v>
      </c>
      <c r="K147" s="368">
        <v>10</v>
      </c>
    </row>
    <row r="148" spans="1:11" s="119" customFormat="1" ht="31.15" customHeight="1" x14ac:dyDescent="0.25">
      <c r="A148" s="372">
        <v>64</v>
      </c>
      <c r="B148" s="371" t="s">
        <v>1743</v>
      </c>
      <c r="C148" s="383" t="s">
        <v>126</v>
      </c>
      <c r="D148" s="383" t="s">
        <v>1698</v>
      </c>
      <c r="E148" s="375"/>
      <c r="F148" s="390">
        <v>10</v>
      </c>
      <c r="G148" s="387"/>
      <c r="H148" s="387"/>
      <c r="I148" s="391"/>
      <c r="J148" s="392">
        <f t="shared" si="6"/>
        <v>10</v>
      </c>
      <c r="K148" s="368">
        <v>10</v>
      </c>
    </row>
    <row r="149" spans="1:11" s="119" customFormat="1" ht="31.15" customHeight="1" x14ac:dyDescent="0.25">
      <c r="A149" s="372">
        <v>65</v>
      </c>
      <c r="B149" s="371" t="s">
        <v>1744</v>
      </c>
      <c r="C149" s="383" t="s">
        <v>126</v>
      </c>
      <c r="D149" s="383" t="s">
        <v>1698</v>
      </c>
      <c r="E149" s="375"/>
      <c r="F149" s="390">
        <v>50</v>
      </c>
      <c r="G149" s="387"/>
      <c r="H149" s="387"/>
      <c r="I149" s="391"/>
      <c r="J149" s="392">
        <f t="shared" si="6"/>
        <v>50</v>
      </c>
      <c r="K149" s="368">
        <v>50</v>
      </c>
    </row>
    <row r="150" spans="1:11" s="119" customFormat="1" ht="31.15" customHeight="1" x14ac:dyDescent="0.25">
      <c r="A150" s="372">
        <v>66</v>
      </c>
      <c r="B150" s="371" t="s">
        <v>1745</v>
      </c>
      <c r="C150" s="383" t="s">
        <v>126</v>
      </c>
      <c r="D150" s="383" t="s">
        <v>1698</v>
      </c>
      <c r="E150" s="375"/>
      <c r="F150" s="390">
        <v>4</v>
      </c>
      <c r="G150" s="387"/>
      <c r="H150" s="387"/>
      <c r="I150" s="391"/>
      <c r="J150" s="392">
        <f t="shared" si="6"/>
        <v>4</v>
      </c>
      <c r="K150" s="368">
        <v>4</v>
      </c>
    </row>
    <row r="151" spans="1:11" s="119" customFormat="1" ht="31.15" customHeight="1" x14ac:dyDescent="0.25">
      <c r="A151" s="372">
        <v>67</v>
      </c>
      <c r="B151" s="371" t="s">
        <v>1746</v>
      </c>
      <c r="C151" s="383" t="s">
        <v>126</v>
      </c>
      <c r="D151" s="383" t="s">
        <v>1698</v>
      </c>
      <c r="E151" s="375"/>
      <c r="F151" s="390">
        <v>5</v>
      </c>
      <c r="G151" s="387"/>
      <c r="H151" s="387"/>
      <c r="I151" s="391"/>
      <c r="J151" s="392">
        <f t="shared" si="6"/>
        <v>5</v>
      </c>
      <c r="K151" s="368">
        <v>5</v>
      </c>
    </row>
    <row r="152" spans="1:11" s="119" customFormat="1" ht="31.15" customHeight="1" x14ac:dyDescent="0.25">
      <c r="A152" s="372">
        <v>68</v>
      </c>
      <c r="B152" s="371" t="s">
        <v>1747</v>
      </c>
      <c r="C152" s="383" t="s">
        <v>126</v>
      </c>
      <c r="D152" s="383" t="s">
        <v>1698</v>
      </c>
      <c r="E152" s="375"/>
      <c r="F152" s="390">
        <v>100</v>
      </c>
      <c r="G152" s="387"/>
      <c r="H152" s="387"/>
      <c r="I152" s="391"/>
      <c r="J152" s="392">
        <f t="shared" si="6"/>
        <v>100</v>
      </c>
      <c r="K152" s="368">
        <v>32</v>
      </c>
    </row>
    <row r="153" spans="1:11" s="119" customFormat="1" ht="31.15" customHeight="1" x14ac:dyDescent="0.25">
      <c r="A153" s="372">
        <v>69</v>
      </c>
      <c r="B153" s="371" t="s">
        <v>1748</v>
      </c>
      <c r="C153" s="383" t="s">
        <v>126</v>
      </c>
      <c r="D153" s="383" t="s">
        <v>1698</v>
      </c>
      <c r="E153" s="375"/>
      <c r="F153" s="390">
        <v>100</v>
      </c>
      <c r="G153" s="387">
        <v>150</v>
      </c>
      <c r="H153" s="387">
        <v>100</v>
      </c>
      <c r="I153" s="391">
        <v>50</v>
      </c>
      <c r="J153" s="392">
        <f t="shared" si="6"/>
        <v>400</v>
      </c>
      <c r="K153" s="358">
        <v>400</v>
      </c>
    </row>
    <row r="154" spans="1:11" s="119" customFormat="1" ht="31.15" customHeight="1" x14ac:dyDescent="0.25">
      <c r="A154" s="372">
        <v>70</v>
      </c>
      <c r="B154" s="371" t="s">
        <v>1749</v>
      </c>
      <c r="C154" s="383" t="s">
        <v>126</v>
      </c>
      <c r="D154" s="383" t="s">
        <v>1698</v>
      </c>
      <c r="E154" s="375"/>
      <c r="F154" s="390">
        <v>4</v>
      </c>
      <c r="G154" s="387">
        <v>4</v>
      </c>
      <c r="H154" s="387">
        <v>4</v>
      </c>
      <c r="I154" s="391">
        <v>8</v>
      </c>
      <c r="J154" s="392">
        <f t="shared" si="6"/>
        <v>20</v>
      </c>
      <c r="K154" s="11">
        <v>20</v>
      </c>
    </row>
    <row r="155" spans="1:11" s="119" customFormat="1" ht="31.15" customHeight="1" x14ac:dyDescent="0.25">
      <c r="A155" s="372">
        <v>71</v>
      </c>
      <c r="B155" s="371" t="s">
        <v>1750</v>
      </c>
      <c r="C155" s="383" t="s">
        <v>126</v>
      </c>
      <c r="D155" s="383" t="s">
        <v>1698</v>
      </c>
      <c r="E155" s="375"/>
      <c r="F155" s="390">
        <v>1500</v>
      </c>
      <c r="G155" s="390">
        <v>1500</v>
      </c>
      <c r="H155" s="390">
        <v>1500</v>
      </c>
      <c r="I155" s="390">
        <v>1500</v>
      </c>
      <c r="J155" s="392">
        <f t="shared" si="6"/>
        <v>6000</v>
      </c>
      <c r="K155" s="11">
        <v>12000</v>
      </c>
    </row>
    <row r="156" spans="1:11" s="119" customFormat="1" ht="31.15" customHeight="1" x14ac:dyDescent="0.25">
      <c r="A156" s="460" t="s">
        <v>1659</v>
      </c>
      <c r="B156" s="461"/>
      <c r="C156" s="383"/>
      <c r="D156" s="383"/>
      <c r="E156" s="375"/>
      <c r="F156" s="386">
        <f>SUM(F85:F155)</f>
        <v>1899341</v>
      </c>
      <c r="G156" s="386">
        <f>SUM(G85:G155)</f>
        <v>1835066</v>
      </c>
      <c r="H156" s="386">
        <f>SUM(H85:H155)</f>
        <v>1842258</v>
      </c>
      <c r="I156" s="386">
        <f>SUM(I85:I155)</f>
        <v>1842008</v>
      </c>
      <c r="J156" s="386">
        <f>SUM(J85:J155)</f>
        <v>7418673</v>
      </c>
      <c r="K156" s="11"/>
    </row>
    <row r="157" spans="1:11" s="119" customFormat="1" ht="109.5" customHeight="1" x14ac:dyDescent="0.25">
      <c r="A157" s="462" t="s">
        <v>1662</v>
      </c>
      <c r="B157" s="463"/>
      <c r="C157" s="378"/>
      <c r="D157" s="379"/>
      <c r="E157" s="375"/>
      <c r="F157" s="393">
        <f>F156+F83+F59+F12</f>
        <v>1904853</v>
      </c>
      <c r="G157" s="393">
        <f>G156+G83+G59+G12</f>
        <v>1838160.5</v>
      </c>
      <c r="H157" s="393">
        <f>H156+H83+H59+H12</f>
        <v>1845351</v>
      </c>
      <c r="I157" s="393">
        <f>I156+I83+I59+I12</f>
        <v>1847549.5</v>
      </c>
      <c r="J157" s="393">
        <f>J156+J83+J59+J12</f>
        <v>7435914</v>
      </c>
      <c r="K157" s="11"/>
    </row>
    <row r="158" spans="1:11" x14ac:dyDescent="0.25">
      <c r="G158" s="229"/>
      <c r="H158" s="229"/>
      <c r="J158" s="369"/>
    </row>
  </sheetData>
  <mergeCells count="23">
    <mergeCell ref="A3:K3"/>
    <mergeCell ref="A4:A7"/>
    <mergeCell ref="B4:B7"/>
    <mergeCell ref="C4:C7"/>
    <mergeCell ref="D4:D7"/>
    <mergeCell ref="E4:E7"/>
    <mergeCell ref="F4:I4"/>
    <mergeCell ref="J4:J7"/>
    <mergeCell ref="K4:K7"/>
    <mergeCell ref="A156:B156"/>
    <mergeCell ref="A157:B157"/>
    <mergeCell ref="A84:B84"/>
    <mergeCell ref="I6:I7"/>
    <mergeCell ref="A8:I8"/>
    <mergeCell ref="F6:F7"/>
    <mergeCell ref="G6:G7"/>
    <mergeCell ref="H6:H7"/>
    <mergeCell ref="A83:B83"/>
    <mergeCell ref="A12:B12"/>
    <mergeCell ref="A13:B13"/>
    <mergeCell ref="A59:B59"/>
    <mergeCell ref="A60:B60"/>
    <mergeCell ref="A9:B9"/>
  </mergeCells>
  <conditionalFormatting sqref="A157">
    <cfRule type="duplicateValues" dxfId="46" priority="13"/>
  </conditionalFormatting>
  <conditionalFormatting sqref="A59 A12">
    <cfRule type="duplicateValues" dxfId="45" priority="15"/>
  </conditionalFormatting>
  <conditionalFormatting sqref="A83">
    <cfRule type="duplicateValues" dxfId="44" priority="9"/>
  </conditionalFormatting>
  <conditionalFormatting sqref="A61:A82">
    <cfRule type="duplicateValues" dxfId="43" priority="8"/>
  </conditionalFormatting>
  <conditionalFormatting sqref="A60">
    <cfRule type="duplicateValues" dxfId="42" priority="7"/>
  </conditionalFormatting>
  <conditionalFormatting sqref="A14:A58">
    <cfRule type="duplicateValues" dxfId="41" priority="6"/>
  </conditionalFormatting>
  <conditionalFormatting sqref="A13">
    <cfRule type="duplicateValues" dxfId="40" priority="4"/>
  </conditionalFormatting>
  <conditionalFormatting sqref="A10:A11">
    <cfRule type="duplicateValues" dxfId="39" priority="3"/>
  </conditionalFormatting>
  <conditionalFormatting sqref="A9">
    <cfRule type="duplicateValues" dxfId="38" priority="1"/>
  </conditionalFormatting>
  <conditionalFormatting sqref="A84 A156">
    <cfRule type="duplicateValues" dxfId="37" priority="59"/>
  </conditionalFormatting>
  <pageMargins left="0.7" right="0.7" top="0.75" bottom="0.75" header="0.3" footer="0.3"/>
  <pageSetup paperSize="9" scale="31" fitToHeight="0" orientation="portrait" r:id="rId1"/>
  <rowBreaks count="2" manualBreakCount="2">
    <brk id="58" max="9" man="1"/>
    <brk id="122" max="9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44"/>
  <sheetViews>
    <sheetView view="pageBreakPreview" topLeftCell="A22" zoomScale="49" zoomScaleNormal="70" zoomScaleSheetLayoutView="49" workbookViewId="0">
      <selection activeCell="A40" sqref="A40:S41"/>
    </sheetView>
  </sheetViews>
  <sheetFormatPr defaultColWidth="8.85546875" defaultRowHeight="15" x14ac:dyDescent="0.25"/>
  <cols>
    <col min="1" max="1" width="11.28515625" style="112" customWidth="1"/>
    <col min="2" max="2" width="50" style="115" customWidth="1"/>
    <col min="3" max="3" width="14.140625" style="114" customWidth="1"/>
    <col min="4" max="5" width="13.42578125" style="114" customWidth="1"/>
    <col min="6" max="6" width="14.85546875" style="114" customWidth="1"/>
    <col min="7" max="7" width="22.140625" style="114" customWidth="1"/>
    <col min="8" max="14" width="20.140625" style="114" customWidth="1"/>
    <col min="15" max="15" width="14.85546875" style="114" customWidth="1"/>
    <col min="16" max="16" width="22.140625" style="114" customWidth="1"/>
    <col min="17" max="18" width="20.140625" style="114" customWidth="1"/>
    <col min="19" max="19" width="26.28515625" style="114" customWidth="1"/>
    <col min="20" max="16384" width="8.85546875" style="115"/>
  </cols>
  <sheetData>
    <row r="2" spans="1:22" ht="131.44999999999999" customHeight="1" x14ac:dyDescent="0.25">
      <c r="B2" s="113"/>
      <c r="H2" s="329"/>
      <c r="I2" s="329"/>
      <c r="J2" s="329"/>
      <c r="K2" s="329"/>
      <c r="L2" s="329"/>
      <c r="M2" s="329"/>
      <c r="N2" s="329"/>
      <c r="Q2" s="329"/>
      <c r="R2" s="329"/>
      <c r="S2" s="344"/>
    </row>
    <row r="4" spans="1:22" ht="69.75" customHeight="1" x14ac:dyDescent="0.25">
      <c r="A4" s="439" t="s">
        <v>1600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34"/>
      <c r="U4" s="34"/>
      <c r="V4" s="34"/>
    </row>
    <row r="5" spans="1:22" ht="48" customHeight="1" x14ac:dyDescent="0.25">
      <c r="A5" s="440" t="s">
        <v>0</v>
      </c>
      <c r="B5" s="443" t="s">
        <v>1</v>
      </c>
      <c r="C5" s="443" t="s">
        <v>5</v>
      </c>
      <c r="D5" s="443" t="s">
        <v>6</v>
      </c>
      <c r="E5" s="443" t="s">
        <v>7</v>
      </c>
      <c r="F5" s="446" t="s">
        <v>1577</v>
      </c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8"/>
      <c r="R5" s="433" t="s">
        <v>1594</v>
      </c>
      <c r="S5" s="443" t="s">
        <v>1576</v>
      </c>
    </row>
    <row r="6" spans="1:22" ht="36" customHeight="1" x14ac:dyDescent="0.25">
      <c r="A6" s="441"/>
      <c r="B6" s="444"/>
      <c r="C6" s="444"/>
      <c r="D6" s="444"/>
      <c r="E6" s="444"/>
      <c r="F6" s="449" t="s">
        <v>1596</v>
      </c>
      <c r="G6" s="449"/>
      <c r="H6" s="449"/>
      <c r="I6" s="449" t="s">
        <v>1597</v>
      </c>
      <c r="J6" s="449"/>
      <c r="K6" s="449"/>
      <c r="L6" s="449" t="s">
        <v>1598</v>
      </c>
      <c r="M6" s="449"/>
      <c r="N6" s="449"/>
      <c r="O6" s="449" t="s">
        <v>1599</v>
      </c>
      <c r="P6" s="449"/>
      <c r="Q6" s="449"/>
      <c r="R6" s="433"/>
      <c r="S6" s="444"/>
    </row>
    <row r="7" spans="1:22" ht="51" customHeight="1" x14ac:dyDescent="0.25">
      <c r="A7" s="441"/>
      <c r="B7" s="444"/>
      <c r="C7" s="444"/>
      <c r="D7" s="444"/>
      <c r="E7" s="444"/>
      <c r="F7" s="433" t="s">
        <v>2</v>
      </c>
      <c r="G7" s="433" t="s">
        <v>1537</v>
      </c>
      <c r="H7" s="433" t="s">
        <v>1538</v>
      </c>
      <c r="I7" s="433" t="s">
        <v>2</v>
      </c>
      <c r="J7" s="433" t="s">
        <v>1537</v>
      </c>
      <c r="K7" s="433" t="s">
        <v>1538</v>
      </c>
      <c r="L7" s="433" t="s">
        <v>2</v>
      </c>
      <c r="M7" s="433" t="s">
        <v>1537</v>
      </c>
      <c r="N7" s="433" t="s">
        <v>1538</v>
      </c>
      <c r="O7" s="433" t="s">
        <v>2</v>
      </c>
      <c r="P7" s="433" t="s">
        <v>1537</v>
      </c>
      <c r="Q7" s="433" t="s">
        <v>1538</v>
      </c>
      <c r="R7" s="433"/>
      <c r="S7" s="444"/>
    </row>
    <row r="8" spans="1:22" ht="51" customHeight="1" x14ac:dyDescent="0.25">
      <c r="A8" s="442"/>
      <c r="B8" s="445"/>
      <c r="C8" s="445"/>
      <c r="D8" s="445"/>
      <c r="E8" s="445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45"/>
    </row>
    <row r="9" spans="1:22" ht="52.5" customHeight="1" x14ac:dyDescent="0.25">
      <c r="A9" s="438" t="s">
        <v>1586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341"/>
      <c r="S9" s="332"/>
    </row>
    <row r="10" spans="1:22" ht="15.75" x14ac:dyDescent="0.25">
      <c r="A10" s="331">
        <v>1</v>
      </c>
      <c r="B10" s="338" t="s">
        <v>1103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</row>
    <row r="11" spans="1:22" s="119" customFormat="1" x14ac:dyDescent="0.25">
      <c r="A11" s="116" t="s">
        <v>1578</v>
      </c>
      <c r="B11" s="45"/>
      <c r="C11" s="12"/>
      <c r="D11" s="20"/>
      <c r="E11" s="330"/>
      <c r="F11" s="13"/>
      <c r="G11" s="15"/>
      <c r="H11" s="117"/>
      <c r="I11" s="335"/>
      <c r="J11" s="335"/>
      <c r="K11" s="335"/>
      <c r="L11" s="335"/>
      <c r="M11" s="335"/>
      <c r="N11" s="335"/>
      <c r="O11" s="13"/>
      <c r="P11" s="15"/>
      <c r="Q11" s="117"/>
      <c r="R11" s="117"/>
      <c r="S11" s="11"/>
    </row>
    <row r="12" spans="1:22" s="119" customFormat="1" x14ac:dyDescent="0.25">
      <c r="A12" s="116">
        <v>3</v>
      </c>
      <c r="B12" s="45"/>
      <c r="C12" s="11"/>
      <c r="D12" s="20"/>
      <c r="E12" s="330"/>
      <c r="F12" s="10"/>
      <c r="G12" s="15"/>
      <c r="H12" s="117"/>
      <c r="I12" s="335"/>
      <c r="J12" s="335"/>
      <c r="K12" s="335"/>
      <c r="L12" s="335"/>
      <c r="M12" s="335"/>
      <c r="N12" s="335"/>
      <c r="O12" s="10"/>
      <c r="P12" s="15"/>
      <c r="Q12" s="117"/>
      <c r="R12" s="117"/>
      <c r="S12" s="11"/>
    </row>
    <row r="13" spans="1:22" s="119" customFormat="1" x14ac:dyDescent="0.25">
      <c r="A13" s="116" t="s">
        <v>1580</v>
      </c>
      <c r="B13" s="45"/>
      <c r="C13" s="11"/>
      <c r="D13" s="20"/>
      <c r="E13" s="330"/>
      <c r="F13" s="10"/>
      <c r="G13" s="15"/>
      <c r="H13" s="117"/>
      <c r="I13" s="335"/>
      <c r="J13" s="335"/>
      <c r="K13" s="335"/>
      <c r="L13" s="335"/>
      <c r="M13" s="335"/>
      <c r="N13" s="335"/>
      <c r="O13" s="10"/>
      <c r="P13" s="15"/>
      <c r="Q13" s="117"/>
      <c r="R13" s="117"/>
      <c r="S13" s="11"/>
    </row>
    <row r="14" spans="1:22" s="119" customFormat="1" ht="51.6" customHeight="1" x14ac:dyDescent="0.25">
      <c r="A14" s="434" t="s">
        <v>1585</v>
      </c>
      <c r="B14" s="435"/>
      <c r="C14" s="11"/>
      <c r="D14" s="20"/>
      <c r="E14" s="330"/>
      <c r="F14" s="10"/>
      <c r="G14" s="15"/>
      <c r="H14" s="117"/>
      <c r="I14" s="335"/>
      <c r="J14" s="335"/>
      <c r="K14" s="335"/>
      <c r="L14" s="335"/>
      <c r="M14" s="335"/>
      <c r="N14" s="335"/>
      <c r="O14" s="10"/>
      <c r="P14" s="15"/>
      <c r="Q14" s="117"/>
      <c r="R14" s="117"/>
      <c r="S14" s="11"/>
    </row>
    <row r="15" spans="1:22" s="119" customFormat="1" ht="15" customHeight="1" x14ac:dyDescent="0.25">
      <c r="A15" s="434" t="s">
        <v>42</v>
      </c>
      <c r="B15" s="435"/>
      <c r="C15" s="11"/>
      <c r="D15" s="20"/>
      <c r="E15" s="330"/>
      <c r="F15" s="10"/>
      <c r="G15" s="15"/>
      <c r="H15" s="117"/>
      <c r="I15" s="335"/>
      <c r="J15" s="335"/>
      <c r="K15" s="335"/>
      <c r="L15" s="335"/>
      <c r="M15" s="335"/>
      <c r="N15" s="335"/>
      <c r="O15" s="10"/>
      <c r="P15" s="15"/>
      <c r="Q15" s="117"/>
      <c r="R15" s="117"/>
      <c r="S15" s="11"/>
    </row>
    <row r="16" spans="1:22" s="119" customFormat="1" x14ac:dyDescent="0.25">
      <c r="A16" s="116" t="s">
        <v>1581</v>
      </c>
      <c r="B16" s="45"/>
      <c r="C16" s="11"/>
      <c r="D16" s="20"/>
      <c r="E16" s="330"/>
      <c r="F16" s="10"/>
      <c r="G16" s="15"/>
      <c r="H16" s="117"/>
      <c r="I16" s="335"/>
      <c r="J16" s="335"/>
      <c r="K16" s="335"/>
      <c r="L16" s="335"/>
      <c r="M16" s="335"/>
      <c r="N16" s="335"/>
      <c r="O16" s="10"/>
      <c r="P16" s="15"/>
      <c r="Q16" s="117"/>
      <c r="R16" s="117"/>
      <c r="S16" s="11"/>
    </row>
    <row r="17" spans="1:19" s="119" customFormat="1" x14ac:dyDescent="0.25">
      <c r="A17" s="116" t="s">
        <v>1578</v>
      </c>
      <c r="B17" s="45"/>
      <c r="C17" s="11"/>
      <c r="D17" s="20"/>
      <c r="E17" s="330"/>
      <c r="F17" s="10"/>
      <c r="G17" s="15"/>
      <c r="H17" s="117"/>
      <c r="I17" s="335"/>
      <c r="J17" s="335"/>
      <c r="K17" s="335"/>
      <c r="L17" s="335"/>
      <c r="M17" s="335"/>
      <c r="N17" s="335"/>
      <c r="O17" s="10"/>
      <c r="P17" s="15"/>
      <c r="Q17" s="117"/>
      <c r="R17" s="117"/>
      <c r="S17" s="11"/>
    </row>
    <row r="18" spans="1:19" s="119" customFormat="1" x14ac:dyDescent="0.25">
      <c r="A18" s="116" t="s">
        <v>1579</v>
      </c>
      <c r="B18" s="45"/>
      <c r="C18" s="11"/>
      <c r="D18" s="20"/>
      <c r="E18" s="330"/>
      <c r="F18" s="10"/>
      <c r="G18" s="15"/>
      <c r="H18" s="117"/>
      <c r="I18" s="335"/>
      <c r="J18" s="335"/>
      <c r="K18" s="335"/>
      <c r="L18" s="335"/>
      <c r="M18" s="335"/>
      <c r="N18" s="335"/>
      <c r="O18" s="10"/>
      <c r="P18" s="15"/>
      <c r="Q18" s="117"/>
      <c r="R18" s="117"/>
      <c r="S18" s="11"/>
    </row>
    <row r="19" spans="1:19" s="119" customFormat="1" ht="46.9" customHeight="1" x14ac:dyDescent="0.25">
      <c r="A19" s="436" t="s">
        <v>1584</v>
      </c>
      <c r="B19" s="437"/>
      <c r="C19" s="11"/>
      <c r="D19" s="20"/>
      <c r="E19" s="330"/>
      <c r="F19" s="10"/>
      <c r="G19" s="15"/>
      <c r="H19" s="117"/>
      <c r="I19" s="335"/>
      <c r="J19" s="335"/>
      <c r="K19" s="335"/>
      <c r="L19" s="335"/>
      <c r="M19" s="335"/>
      <c r="N19" s="335"/>
      <c r="O19" s="10"/>
      <c r="P19" s="15"/>
      <c r="Q19" s="117"/>
      <c r="R19" s="117"/>
      <c r="S19" s="11"/>
    </row>
    <row r="20" spans="1:19" s="119" customFormat="1" ht="15" customHeight="1" x14ac:dyDescent="0.25">
      <c r="A20" s="436" t="s">
        <v>1511</v>
      </c>
      <c r="B20" s="437"/>
      <c r="C20" s="11"/>
      <c r="D20" s="20"/>
      <c r="E20" s="330"/>
      <c r="F20" s="10"/>
      <c r="G20" s="15"/>
      <c r="H20" s="117"/>
      <c r="I20" s="335"/>
      <c r="J20" s="335"/>
      <c r="K20" s="335"/>
      <c r="L20" s="335"/>
      <c r="M20" s="335"/>
      <c r="N20" s="335"/>
      <c r="O20" s="10"/>
      <c r="P20" s="15"/>
      <c r="Q20" s="117"/>
      <c r="R20" s="117"/>
      <c r="S20" s="11"/>
    </row>
    <row r="21" spans="1:19" s="119" customFormat="1" x14ac:dyDescent="0.25">
      <c r="A21" s="116" t="s">
        <v>1581</v>
      </c>
      <c r="B21" s="45"/>
      <c r="C21" s="11"/>
      <c r="D21" s="20"/>
      <c r="E21" s="330"/>
      <c r="F21" s="10"/>
      <c r="G21" s="15"/>
      <c r="H21" s="117"/>
      <c r="I21" s="335"/>
      <c r="J21" s="335"/>
      <c r="K21" s="335"/>
      <c r="L21" s="335"/>
      <c r="M21" s="335"/>
      <c r="N21" s="335"/>
      <c r="O21" s="10"/>
      <c r="P21" s="15"/>
      <c r="Q21" s="117"/>
      <c r="R21" s="117"/>
      <c r="S21" s="11"/>
    </row>
    <row r="22" spans="1:19" s="119" customFormat="1" x14ac:dyDescent="0.25">
      <c r="A22" s="116" t="s">
        <v>1578</v>
      </c>
      <c r="B22" s="45"/>
      <c r="C22" s="11"/>
      <c r="D22" s="20"/>
      <c r="E22" s="330"/>
      <c r="F22" s="10"/>
      <c r="G22" s="15"/>
      <c r="H22" s="117"/>
      <c r="I22" s="335"/>
      <c r="J22" s="335"/>
      <c r="K22" s="335"/>
      <c r="L22" s="335"/>
      <c r="M22" s="335"/>
      <c r="N22" s="335"/>
      <c r="O22" s="10"/>
      <c r="P22" s="15"/>
      <c r="Q22" s="117"/>
      <c r="R22" s="117"/>
      <c r="S22" s="11"/>
    </row>
    <row r="23" spans="1:19" s="119" customFormat="1" ht="31.15" customHeight="1" x14ac:dyDescent="0.25">
      <c r="A23" s="429" t="s">
        <v>1583</v>
      </c>
      <c r="B23" s="430"/>
      <c r="C23" s="11"/>
      <c r="D23" s="20"/>
      <c r="E23" s="330"/>
      <c r="F23" s="10"/>
      <c r="G23" s="15"/>
      <c r="H23" s="117"/>
      <c r="I23" s="335"/>
      <c r="J23" s="335"/>
      <c r="K23" s="335"/>
      <c r="L23" s="335"/>
      <c r="M23" s="335"/>
      <c r="N23" s="335"/>
      <c r="O23" s="10"/>
      <c r="P23" s="15"/>
      <c r="Q23" s="117"/>
      <c r="R23" s="117"/>
      <c r="S23" s="11"/>
    </row>
    <row r="24" spans="1:19" s="119" customFormat="1" ht="31.15" customHeight="1" x14ac:dyDescent="0.25">
      <c r="A24" s="342">
        <v>1</v>
      </c>
      <c r="B24" s="116"/>
      <c r="C24" s="11"/>
      <c r="D24" s="20"/>
      <c r="E24" s="330"/>
      <c r="F24" s="10"/>
      <c r="G24" s="15"/>
      <c r="H24" s="117"/>
      <c r="I24" s="335"/>
      <c r="J24" s="335"/>
      <c r="K24" s="335"/>
      <c r="L24" s="335"/>
      <c r="M24" s="335"/>
      <c r="N24" s="335"/>
      <c r="O24" s="10"/>
      <c r="P24" s="15"/>
      <c r="Q24" s="117"/>
      <c r="R24" s="117"/>
      <c r="S24" s="11"/>
    </row>
    <row r="25" spans="1:19" s="119" customFormat="1" ht="31.15" customHeight="1" x14ac:dyDescent="0.25">
      <c r="A25" s="342">
        <v>2</v>
      </c>
      <c r="B25" s="116"/>
      <c r="C25" s="11"/>
      <c r="D25" s="20"/>
      <c r="E25" s="330"/>
      <c r="F25" s="10"/>
      <c r="G25" s="15"/>
      <c r="H25" s="117"/>
      <c r="I25" s="335"/>
      <c r="J25" s="335"/>
      <c r="K25" s="335"/>
      <c r="L25" s="335"/>
      <c r="M25" s="335"/>
      <c r="N25" s="335"/>
      <c r="O25" s="10"/>
      <c r="P25" s="15"/>
      <c r="Q25" s="117"/>
      <c r="R25" s="117"/>
      <c r="S25" s="11"/>
    </row>
    <row r="26" spans="1:19" s="119" customFormat="1" ht="31.15" customHeight="1" x14ac:dyDescent="0.25">
      <c r="A26" s="342">
        <v>3</v>
      </c>
      <c r="B26" s="116"/>
      <c r="C26" s="11"/>
      <c r="D26" s="20"/>
      <c r="E26" s="330"/>
      <c r="F26" s="10"/>
      <c r="G26" s="15"/>
      <c r="H26" s="117"/>
      <c r="I26" s="335"/>
      <c r="J26" s="335"/>
      <c r="K26" s="335"/>
      <c r="L26" s="335"/>
      <c r="M26" s="335"/>
      <c r="N26" s="335"/>
      <c r="O26" s="10"/>
      <c r="P26" s="15"/>
      <c r="Q26" s="117"/>
      <c r="R26" s="117"/>
      <c r="S26" s="11"/>
    </row>
    <row r="27" spans="1:19" s="119" customFormat="1" ht="31.15" customHeight="1" x14ac:dyDescent="0.25">
      <c r="A27" s="429" t="s">
        <v>1587</v>
      </c>
      <c r="B27" s="430"/>
      <c r="C27" s="11"/>
      <c r="D27" s="20"/>
      <c r="E27" s="330"/>
      <c r="F27" s="10"/>
      <c r="G27" s="15"/>
      <c r="H27" s="117"/>
      <c r="I27" s="335"/>
      <c r="J27" s="335"/>
      <c r="K27" s="335"/>
      <c r="L27" s="335"/>
      <c r="M27" s="335"/>
      <c r="N27" s="335"/>
      <c r="O27" s="10"/>
      <c r="P27" s="15"/>
      <c r="Q27" s="117"/>
      <c r="R27" s="117"/>
      <c r="S27" s="11"/>
    </row>
    <row r="28" spans="1:19" s="119" customFormat="1" ht="31.15" customHeight="1" x14ac:dyDescent="0.25">
      <c r="A28" s="340">
        <v>1</v>
      </c>
      <c r="B28" s="340"/>
      <c r="C28" s="11"/>
      <c r="D28" s="20"/>
      <c r="E28" s="330"/>
      <c r="F28" s="10"/>
      <c r="G28" s="15"/>
      <c r="H28" s="117"/>
      <c r="I28" s="335"/>
      <c r="J28" s="335"/>
      <c r="K28" s="335"/>
      <c r="L28" s="335"/>
      <c r="M28" s="335"/>
      <c r="N28" s="335"/>
      <c r="O28" s="10"/>
      <c r="P28" s="15"/>
      <c r="Q28" s="117"/>
      <c r="R28" s="117"/>
      <c r="S28" s="11"/>
    </row>
    <row r="29" spans="1:19" s="119" customFormat="1" ht="31.15" customHeight="1" x14ac:dyDescent="0.25">
      <c r="A29" s="340">
        <v>2</v>
      </c>
      <c r="B29" s="340"/>
      <c r="C29" s="11"/>
      <c r="D29" s="20"/>
      <c r="E29" s="330"/>
      <c r="F29" s="10"/>
      <c r="G29" s="15"/>
      <c r="H29" s="117"/>
      <c r="I29" s="335"/>
      <c r="J29" s="335"/>
      <c r="K29" s="335"/>
      <c r="L29" s="335"/>
      <c r="M29" s="335"/>
      <c r="N29" s="335"/>
      <c r="O29" s="10"/>
      <c r="P29" s="15"/>
      <c r="Q29" s="117"/>
      <c r="R29" s="117"/>
      <c r="S29" s="11"/>
    </row>
    <row r="30" spans="1:19" s="119" customFormat="1" ht="31.15" customHeight="1" x14ac:dyDescent="0.25">
      <c r="A30" s="340">
        <v>3</v>
      </c>
      <c r="B30" s="340"/>
      <c r="C30" s="11"/>
      <c r="D30" s="20"/>
      <c r="E30" s="330"/>
      <c r="F30" s="10"/>
      <c r="G30" s="15"/>
      <c r="H30" s="117"/>
      <c r="I30" s="335"/>
      <c r="J30" s="335"/>
      <c r="K30" s="335"/>
      <c r="L30" s="335"/>
      <c r="M30" s="335"/>
      <c r="N30" s="335"/>
      <c r="O30" s="10"/>
      <c r="P30" s="15"/>
      <c r="Q30" s="117"/>
      <c r="R30" s="117"/>
      <c r="S30" s="11"/>
    </row>
    <row r="31" spans="1:19" s="119" customFormat="1" ht="31.15" customHeight="1" x14ac:dyDescent="0.25">
      <c r="A31" s="429" t="s">
        <v>1588</v>
      </c>
      <c r="B31" s="430"/>
      <c r="C31" s="11"/>
      <c r="D31" s="20"/>
      <c r="E31" s="330"/>
      <c r="F31" s="10"/>
      <c r="G31" s="15"/>
      <c r="H31" s="117"/>
      <c r="I31" s="335"/>
      <c r="J31" s="335"/>
      <c r="K31" s="335"/>
      <c r="L31" s="335"/>
      <c r="M31" s="335"/>
      <c r="N31" s="335"/>
      <c r="O31" s="10"/>
      <c r="P31" s="15"/>
      <c r="Q31" s="117"/>
      <c r="R31" s="117"/>
      <c r="S31" s="11"/>
    </row>
    <row r="32" spans="1:19" s="119" customFormat="1" ht="31.15" customHeight="1" x14ac:dyDescent="0.25">
      <c r="A32" s="431" t="s">
        <v>1590</v>
      </c>
      <c r="B32" s="432"/>
      <c r="C32" s="11"/>
      <c r="D32" s="20"/>
      <c r="E32" s="330"/>
      <c r="F32" s="10"/>
      <c r="G32" s="15"/>
      <c r="H32" s="117"/>
      <c r="I32" s="335"/>
      <c r="J32" s="335"/>
      <c r="K32" s="335"/>
      <c r="L32" s="335"/>
      <c r="M32" s="335"/>
      <c r="N32" s="335"/>
      <c r="O32" s="10"/>
      <c r="P32" s="15"/>
      <c r="Q32" s="117"/>
      <c r="R32" s="117"/>
      <c r="S32" s="11"/>
    </row>
    <row r="33" spans="1:19" s="119" customFormat="1" ht="31.15" customHeight="1" x14ac:dyDescent="0.25">
      <c r="A33" s="429" t="s">
        <v>1535</v>
      </c>
      <c r="B33" s="430"/>
      <c r="C33" s="11"/>
      <c r="D33" s="20"/>
      <c r="E33" s="330"/>
      <c r="F33" s="10"/>
      <c r="G33" s="15"/>
      <c r="H33" s="117"/>
      <c r="I33" s="335"/>
      <c r="J33" s="335"/>
      <c r="K33" s="335"/>
      <c r="L33" s="335"/>
      <c r="M33" s="335"/>
      <c r="N33" s="335"/>
      <c r="O33" s="10"/>
      <c r="P33" s="15"/>
      <c r="Q33" s="117"/>
      <c r="R33" s="117"/>
      <c r="S33" s="11"/>
    </row>
    <row r="34" spans="1:19" s="119" customFormat="1" ht="31.15" customHeight="1" x14ac:dyDescent="0.25">
      <c r="A34" s="340">
        <v>1</v>
      </c>
      <c r="B34" s="340"/>
      <c r="C34" s="11"/>
      <c r="D34" s="20"/>
      <c r="E34" s="330"/>
      <c r="F34" s="10"/>
      <c r="G34" s="15"/>
      <c r="H34" s="117"/>
      <c r="I34" s="335"/>
      <c r="J34" s="335"/>
      <c r="K34" s="335"/>
      <c r="L34" s="335"/>
      <c r="M34" s="335"/>
      <c r="N34" s="335"/>
      <c r="O34" s="10"/>
      <c r="P34" s="15"/>
      <c r="Q34" s="117"/>
      <c r="R34" s="117"/>
      <c r="S34" s="11"/>
    </row>
    <row r="35" spans="1:19" s="119" customFormat="1" ht="31.15" customHeight="1" x14ac:dyDescent="0.25">
      <c r="A35" s="340">
        <v>2</v>
      </c>
      <c r="B35" s="340"/>
      <c r="C35" s="11"/>
      <c r="D35" s="20"/>
      <c r="E35" s="330"/>
      <c r="F35" s="10"/>
      <c r="G35" s="15"/>
      <c r="H35" s="117"/>
      <c r="I35" s="335"/>
      <c r="J35" s="335"/>
      <c r="K35" s="335"/>
      <c r="L35" s="335"/>
      <c r="M35" s="335"/>
      <c r="N35" s="335"/>
      <c r="O35" s="10"/>
      <c r="P35" s="15"/>
      <c r="Q35" s="117"/>
      <c r="R35" s="117"/>
      <c r="S35" s="11"/>
    </row>
    <row r="36" spans="1:19" s="119" customFormat="1" ht="31.15" customHeight="1" x14ac:dyDescent="0.25">
      <c r="A36" s="340">
        <v>3</v>
      </c>
      <c r="B36" s="340"/>
      <c r="C36" s="11"/>
      <c r="D36" s="20"/>
      <c r="E36" s="330"/>
      <c r="F36" s="10"/>
      <c r="G36" s="15"/>
      <c r="H36" s="117"/>
      <c r="I36" s="335"/>
      <c r="J36" s="335"/>
      <c r="K36" s="335"/>
      <c r="L36" s="335"/>
      <c r="M36" s="335"/>
      <c r="N36" s="335"/>
      <c r="O36" s="10"/>
      <c r="P36" s="15"/>
      <c r="Q36" s="117"/>
      <c r="R36" s="117"/>
      <c r="S36" s="11"/>
    </row>
    <row r="37" spans="1:19" s="119" customFormat="1" ht="31.15" customHeight="1" x14ac:dyDescent="0.25">
      <c r="A37" s="429" t="s">
        <v>1589</v>
      </c>
      <c r="B37" s="430"/>
      <c r="C37" s="11"/>
      <c r="D37" s="20"/>
      <c r="E37" s="330"/>
      <c r="F37" s="10"/>
      <c r="G37" s="15"/>
      <c r="H37" s="117"/>
      <c r="I37" s="335"/>
      <c r="J37" s="335"/>
      <c r="K37" s="335"/>
      <c r="L37" s="335"/>
      <c r="M37" s="335"/>
      <c r="N37" s="335"/>
      <c r="O37" s="10"/>
      <c r="P37" s="15"/>
      <c r="Q37" s="117"/>
      <c r="R37" s="117"/>
      <c r="S37" s="11"/>
    </row>
    <row r="38" spans="1:19" s="119" customFormat="1" ht="54.75" customHeight="1" x14ac:dyDescent="0.25">
      <c r="A38" s="431" t="s">
        <v>1582</v>
      </c>
      <c r="B38" s="432"/>
      <c r="C38" s="11"/>
      <c r="D38" s="20"/>
      <c r="E38" s="330"/>
      <c r="F38" s="10"/>
      <c r="G38" s="15"/>
      <c r="H38" s="117"/>
      <c r="I38" s="335"/>
      <c r="J38" s="335"/>
      <c r="K38" s="335"/>
      <c r="L38" s="335"/>
      <c r="M38" s="335"/>
      <c r="N38" s="335"/>
      <c r="O38" s="10"/>
      <c r="P38" s="15"/>
      <c r="Q38" s="117"/>
      <c r="R38" s="117"/>
      <c r="S38" s="11"/>
    </row>
    <row r="39" spans="1:19" x14ac:dyDescent="0.25">
      <c r="H39" s="229"/>
      <c r="I39" s="229"/>
      <c r="J39" s="229"/>
      <c r="K39" s="229"/>
      <c r="L39" s="229"/>
      <c r="M39" s="229"/>
      <c r="N39" s="229"/>
      <c r="Q39" s="229"/>
      <c r="R39" s="229"/>
    </row>
    <row r="40" spans="1:19" x14ac:dyDescent="0.25">
      <c r="A40" s="428" t="s">
        <v>1592</v>
      </c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</row>
    <row r="41" spans="1:19" x14ac:dyDescent="0.25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</row>
    <row r="42" spans="1:19" ht="40.5" customHeight="1" x14ac:dyDescent="0.25">
      <c r="A42" s="428" t="s">
        <v>1593</v>
      </c>
      <c r="B42" s="428" t="s">
        <v>1591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</row>
    <row r="43" spans="1:19" ht="51.75" customHeight="1" x14ac:dyDescent="0.25">
      <c r="A43" s="428" t="s">
        <v>1595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</row>
    <row r="44" spans="1:19" ht="56.45" customHeight="1" x14ac:dyDescent="0.25">
      <c r="A44" s="480" t="s">
        <v>1602</v>
      </c>
      <c r="B44" s="480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</row>
  </sheetData>
  <mergeCells count="41">
    <mergeCell ref="A4:S4"/>
    <mergeCell ref="A5:A8"/>
    <mergeCell ref="B5:B8"/>
    <mergeCell ref="C5:C8"/>
    <mergeCell ref="D5:D8"/>
    <mergeCell ref="E5:E8"/>
    <mergeCell ref="F5:Q5"/>
    <mergeCell ref="R5:R8"/>
    <mergeCell ref="S5:S8"/>
    <mergeCell ref="F6:H6"/>
    <mergeCell ref="Q7:Q8"/>
    <mergeCell ref="I6:K6"/>
    <mergeCell ref="L6:N6"/>
    <mergeCell ref="O6:Q6"/>
    <mergeCell ref="F7:F8"/>
    <mergeCell ref="G7:G8"/>
    <mergeCell ref="A27:B27"/>
    <mergeCell ref="M7:M8"/>
    <mergeCell ref="N7:N8"/>
    <mergeCell ref="O7:O8"/>
    <mergeCell ref="P7:P8"/>
    <mergeCell ref="A14:B14"/>
    <mergeCell ref="A15:B15"/>
    <mergeCell ref="A19:B19"/>
    <mergeCell ref="A20:B20"/>
    <mergeCell ref="A23:B23"/>
    <mergeCell ref="A9:Q9"/>
    <mergeCell ref="H7:H8"/>
    <mergeCell ref="I7:I8"/>
    <mergeCell ref="J7:J8"/>
    <mergeCell ref="K7:K8"/>
    <mergeCell ref="L7:L8"/>
    <mergeCell ref="A42:S42"/>
    <mergeCell ref="A43:S43"/>
    <mergeCell ref="A44:S44"/>
    <mergeCell ref="A31:B31"/>
    <mergeCell ref="A32:B32"/>
    <mergeCell ref="A33:B33"/>
    <mergeCell ref="A37:B37"/>
    <mergeCell ref="A38:B38"/>
    <mergeCell ref="A40:S41"/>
  </mergeCells>
  <conditionalFormatting sqref="A20">
    <cfRule type="duplicateValues" dxfId="36" priority="5"/>
  </conditionalFormatting>
  <conditionalFormatting sqref="A38">
    <cfRule type="duplicateValues" dxfId="35" priority="4"/>
  </conditionalFormatting>
  <conditionalFormatting sqref="B11:B13 A14:A15 B16:B18 B21:B22 A19">
    <cfRule type="duplicateValues" dxfId="34" priority="3"/>
  </conditionalFormatting>
  <conditionalFormatting sqref="A23:A37">
    <cfRule type="duplicateValues" dxfId="33" priority="2"/>
  </conditionalFormatting>
  <conditionalFormatting sqref="A32">
    <cfRule type="duplicateValues" dxfId="32" priority="1"/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44"/>
  <sheetViews>
    <sheetView view="pageBreakPreview" topLeftCell="A4" zoomScale="49" zoomScaleNormal="70" zoomScaleSheetLayoutView="49" workbookViewId="0">
      <selection activeCell="J33" sqref="J33"/>
    </sheetView>
  </sheetViews>
  <sheetFormatPr defaultColWidth="8.85546875" defaultRowHeight="15" x14ac:dyDescent="0.25"/>
  <cols>
    <col min="1" max="1" width="11.28515625" style="112" customWidth="1"/>
    <col min="2" max="2" width="50" style="115" customWidth="1"/>
    <col min="3" max="3" width="14.140625" style="114" customWidth="1"/>
    <col min="4" max="5" width="13.42578125" style="114" customWidth="1"/>
    <col min="6" max="6" width="14.85546875" style="114" customWidth="1"/>
    <col min="7" max="7" width="22.140625" style="114" customWidth="1"/>
    <col min="8" max="14" width="20.140625" style="114" customWidth="1"/>
    <col min="15" max="15" width="14.85546875" style="114" customWidth="1"/>
    <col min="16" max="16" width="22.140625" style="114" customWidth="1"/>
    <col min="17" max="18" width="20.140625" style="114" customWidth="1"/>
    <col min="19" max="19" width="26.28515625" style="114" customWidth="1"/>
    <col min="20" max="16384" width="8.85546875" style="115"/>
  </cols>
  <sheetData>
    <row r="2" spans="1:22" ht="131.44999999999999" customHeight="1" x14ac:dyDescent="0.25">
      <c r="B2" s="113"/>
      <c r="H2" s="329"/>
      <c r="I2" s="329"/>
      <c r="J2" s="329"/>
      <c r="K2" s="329"/>
      <c r="L2" s="329"/>
      <c r="M2" s="329"/>
      <c r="N2" s="329"/>
      <c r="Q2" s="329"/>
      <c r="R2" s="329"/>
      <c r="S2" s="344"/>
    </row>
    <row r="4" spans="1:22" ht="69.75" customHeight="1" x14ac:dyDescent="0.25">
      <c r="A4" s="439" t="s">
        <v>1601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34"/>
      <c r="U4" s="34"/>
      <c r="V4" s="34"/>
    </row>
    <row r="5" spans="1:22" ht="48" customHeight="1" x14ac:dyDescent="0.25">
      <c r="A5" s="440" t="s">
        <v>0</v>
      </c>
      <c r="B5" s="443" t="s">
        <v>1</v>
      </c>
      <c r="C5" s="443" t="s">
        <v>5</v>
      </c>
      <c r="D5" s="443" t="s">
        <v>6</v>
      </c>
      <c r="E5" s="443" t="s">
        <v>7</v>
      </c>
      <c r="F5" s="446" t="s">
        <v>1577</v>
      </c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8"/>
      <c r="R5" s="433" t="s">
        <v>1594</v>
      </c>
      <c r="S5" s="443" t="s">
        <v>1576</v>
      </c>
    </row>
    <row r="6" spans="1:22" ht="36" customHeight="1" x14ac:dyDescent="0.25">
      <c r="A6" s="441"/>
      <c r="B6" s="444"/>
      <c r="C6" s="444"/>
      <c r="D6" s="444"/>
      <c r="E6" s="444"/>
      <c r="F6" s="449" t="s">
        <v>1596</v>
      </c>
      <c r="G6" s="449"/>
      <c r="H6" s="449"/>
      <c r="I6" s="449" t="s">
        <v>1597</v>
      </c>
      <c r="J6" s="449"/>
      <c r="K6" s="449"/>
      <c r="L6" s="449" t="s">
        <v>1598</v>
      </c>
      <c r="M6" s="449"/>
      <c r="N6" s="449"/>
      <c r="O6" s="449" t="s">
        <v>1599</v>
      </c>
      <c r="P6" s="449"/>
      <c r="Q6" s="449"/>
      <c r="R6" s="433"/>
      <c r="S6" s="444"/>
    </row>
    <row r="7" spans="1:22" ht="51" customHeight="1" x14ac:dyDescent="0.25">
      <c r="A7" s="441"/>
      <c r="B7" s="444"/>
      <c r="C7" s="444"/>
      <c r="D7" s="444"/>
      <c r="E7" s="444"/>
      <c r="F7" s="433" t="s">
        <v>2</v>
      </c>
      <c r="G7" s="433" t="s">
        <v>1537</v>
      </c>
      <c r="H7" s="433" t="s">
        <v>1538</v>
      </c>
      <c r="I7" s="433" t="s">
        <v>2</v>
      </c>
      <c r="J7" s="433" t="s">
        <v>1537</v>
      </c>
      <c r="K7" s="433" t="s">
        <v>1538</v>
      </c>
      <c r="L7" s="433" t="s">
        <v>2</v>
      </c>
      <c r="M7" s="433" t="s">
        <v>1537</v>
      </c>
      <c r="N7" s="433" t="s">
        <v>1538</v>
      </c>
      <c r="O7" s="433" t="s">
        <v>2</v>
      </c>
      <c r="P7" s="433" t="s">
        <v>1537</v>
      </c>
      <c r="Q7" s="433" t="s">
        <v>1538</v>
      </c>
      <c r="R7" s="433"/>
      <c r="S7" s="444"/>
    </row>
    <row r="8" spans="1:22" ht="51" customHeight="1" x14ac:dyDescent="0.25">
      <c r="A8" s="442"/>
      <c r="B8" s="445"/>
      <c r="C8" s="445"/>
      <c r="D8" s="445"/>
      <c r="E8" s="445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45"/>
    </row>
    <row r="9" spans="1:22" ht="52.5" customHeight="1" x14ac:dyDescent="0.25">
      <c r="A9" s="438" t="s">
        <v>1586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341"/>
      <c r="S9" s="332"/>
    </row>
    <row r="10" spans="1:22" ht="15.75" x14ac:dyDescent="0.25">
      <c r="A10" s="331">
        <v>1</v>
      </c>
      <c r="B10" s="338" t="s">
        <v>1103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</row>
    <row r="11" spans="1:22" s="119" customFormat="1" x14ac:dyDescent="0.25">
      <c r="A11" s="116" t="s">
        <v>1578</v>
      </c>
      <c r="B11" s="45"/>
      <c r="C11" s="12"/>
      <c r="D11" s="20"/>
      <c r="E11" s="330"/>
      <c r="F11" s="13"/>
      <c r="G11" s="15"/>
      <c r="H11" s="117"/>
      <c r="I11" s="335"/>
      <c r="J11" s="335"/>
      <c r="K11" s="335"/>
      <c r="L11" s="335"/>
      <c r="M11" s="335"/>
      <c r="N11" s="335"/>
      <c r="O11" s="13"/>
      <c r="P11" s="15"/>
      <c r="Q11" s="117"/>
      <c r="R11" s="117"/>
      <c r="S11" s="11"/>
    </row>
    <row r="12" spans="1:22" s="119" customFormat="1" x14ac:dyDescent="0.25">
      <c r="A12" s="116">
        <v>3</v>
      </c>
      <c r="B12" s="45"/>
      <c r="C12" s="11"/>
      <c r="D12" s="20"/>
      <c r="E12" s="330"/>
      <c r="F12" s="10"/>
      <c r="G12" s="15"/>
      <c r="H12" s="117"/>
      <c r="I12" s="335"/>
      <c r="J12" s="335"/>
      <c r="K12" s="335"/>
      <c r="L12" s="335"/>
      <c r="M12" s="335"/>
      <c r="N12" s="335"/>
      <c r="O12" s="10"/>
      <c r="P12" s="15"/>
      <c r="Q12" s="117"/>
      <c r="R12" s="117"/>
      <c r="S12" s="11"/>
    </row>
    <row r="13" spans="1:22" s="119" customFormat="1" x14ac:dyDescent="0.25">
      <c r="A13" s="116" t="s">
        <v>1580</v>
      </c>
      <c r="B13" s="45"/>
      <c r="C13" s="11"/>
      <c r="D13" s="20"/>
      <c r="E13" s="330"/>
      <c r="F13" s="10"/>
      <c r="G13" s="15"/>
      <c r="H13" s="117"/>
      <c r="I13" s="335"/>
      <c r="J13" s="335"/>
      <c r="K13" s="335"/>
      <c r="L13" s="335"/>
      <c r="M13" s="335"/>
      <c r="N13" s="335"/>
      <c r="O13" s="10"/>
      <c r="P13" s="15"/>
      <c r="Q13" s="117"/>
      <c r="R13" s="117"/>
      <c r="S13" s="11"/>
    </row>
    <row r="14" spans="1:22" s="119" customFormat="1" ht="51.6" customHeight="1" x14ac:dyDescent="0.25">
      <c r="A14" s="434" t="s">
        <v>1585</v>
      </c>
      <c r="B14" s="435"/>
      <c r="C14" s="11"/>
      <c r="D14" s="20"/>
      <c r="E14" s="330"/>
      <c r="F14" s="10"/>
      <c r="G14" s="15"/>
      <c r="H14" s="117"/>
      <c r="I14" s="335"/>
      <c r="J14" s="335"/>
      <c r="K14" s="335"/>
      <c r="L14" s="335"/>
      <c r="M14" s="335"/>
      <c r="N14" s="335"/>
      <c r="O14" s="10"/>
      <c r="P14" s="15"/>
      <c r="Q14" s="117"/>
      <c r="R14" s="117"/>
      <c r="S14" s="11"/>
    </row>
    <row r="15" spans="1:22" s="119" customFormat="1" ht="15" customHeight="1" x14ac:dyDescent="0.25">
      <c r="A15" s="434" t="s">
        <v>42</v>
      </c>
      <c r="B15" s="435"/>
      <c r="C15" s="11"/>
      <c r="D15" s="20"/>
      <c r="E15" s="330"/>
      <c r="F15" s="10"/>
      <c r="G15" s="15"/>
      <c r="H15" s="117"/>
      <c r="I15" s="335"/>
      <c r="J15" s="335"/>
      <c r="K15" s="335"/>
      <c r="L15" s="335"/>
      <c r="M15" s="335"/>
      <c r="N15" s="335"/>
      <c r="O15" s="10"/>
      <c r="P15" s="15"/>
      <c r="Q15" s="117"/>
      <c r="R15" s="117"/>
      <c r="S15" s="11"/>
    </row>
    <row r="16" spans="1:22" s="119" customFormat="1" x14ac:dyDescent="0.25">
      <c r="A16" s="116" t="s">
        <v>1581</v>
      </c>
      <c r="B16" s="45"/>
      <c r="C16" s="11"/>
      <c r="D16" s="20"/>
      <c r="E16" s="330"/>
      <c r="F16" s="10"/>
      <c r="G16" s="15"/>
      <c r="H16" s="117"/>
      <c r="I16" s="335"/>
      <c r="J16" s="335"/>
      <c r="K16" s="335"/>
      <c r="L16" s="335"/>
      <c r="M16" s="335"/>
      <c r="N16" s="335"/>
      <c r="O16" s="10"/>
      <c r="P16" s="15"/>
      <c r="Q16" s="117"/>
      <c r="R16" s="117"/>
      <c r="S16" s="11"/>
    </row>
    <row r="17" spans="1:19" s="119" customFormat="1" x14ac:dyDescent="0.25">
      <c r="A17" s="116" t="s">
        <v>1578</v>
      </c>
      <c r="B17" s="45"/>
      <c r="C17" s="11"/>
      <c r="D17" s="20"/>
      <c r="E17" s="330"/>
      <c r="F17" s="10"/>
      <c r="G17" s="15"/>
      <c r="H17" s="117"/>
      <c r="I17" s="335"/>
      <c r="J17" s="335"/>
      <c r="K17" s="335"/>
      <c r="L17" s="335"/>
      <c r="M17" s="335"/>
      <c r="N17" s="335"/>
      <c r="O17" s="10"/>
      <c r="P17" s="15"/>
      <c r="Q17" s="117"/>
      <c r="R17" s="117"/>
      <c r="S17" s="11"/>
    </row>
    <row r="18" spans="1:19" s="119" customFormat="1" x14ac:dyDescent="0.25">
      <c r="A18" s="116" t="s">
        <v>1579</v>
      </c>
      <c r="B18" s="45"/>
      <c r="C18" s="11"/>
      <c r="D18" s="20"/>
      <c r="E18" s="330"/>
      <c r="F18" s="10"/>
      <c r="G18" s="15"/>
      <c r="H18" s="117"/>
      <c r="I18" s="335"/>
      <c r="J18" s="335"/>
      <c r="K18" s="335"/>
      <c r="L18" s="335"/>
      <c r="M18" s="335"/>
      <c r="N18" s="335"/>
      <c r="O18" s="10"/>
      <c r="P18" s="15"/>
      <c r="Q18" s="117"/>
      <c r="R18" s="117"/>
      <c r="S18" s="11"/>
    </row>
    <row r="19" spans="1:19" s="119" customFormat="1" ht="46.9" customHeight="1" x14ac:dyDescent="0.25">
      <c r="A19" s="436" t="s">
        <v>1584</v>
      </c>
      <c r="B19" s="437"/>
      <c r="C19" s="11"/>
      <c r="D19" s="20"/>
      <c r="E19" s="330"/>
      <c r="F19" s="10"/>
      <c r="G19" s="15"/>
      <c r="H19" s="117"/>
      <c r="I19" s="335"/>
      <c r="J19" s="335"/>
      <c r="K19" s="335"/>
      <c r="L19" s="335"/>
      <c r="M19" s="335"/>
      <c r="N19" s="335"/>
      <c r="O19" s="10"/>
      <c r="P19" s="15"/>
      <c r="Q19" s="117"/>
      <c r="R19" s="117"/>
      <c r="S19" s="11"/>
    </row>
    <row r="20" spans="1:19" s="119" customFormat="1" ht="15" customHeight="1" x14ac:dyDescent="0.25">
      <c r="A20" s="436" t="s">
        <v>1511</v>
      </c>
      <c r="B20" s="437"/>
      <c r="C20" s="11"/>
      <c r="D20" s="20"/>
      <c r="E20" s="330"/>
      <c r="F20" s="10"/>
      <c r="G20" s="15"/>
      <c r="H20" s="117"/>
      <c r="I20" s="335"/>
      <c r="J20" s="335"/>
      <c r="K20" s="335"/>
      <c r="L20" s="335"/>
      <c r="M20" s="335"/>
      <c r="N20" s="335"/>
      <c r="O20" s="10"/>
      <c r="P20" s="15"/>
      <c r="Q20" s="117"/>
      <c r="R20" s="117"/>
      <c r="S20" s="11"/>
    </row>
    <row r="21" spans="1:19" s="119" customFormat="1" x14ac:dyDescent="0.25">
      <c r="A21" s="116" t="s">
        <v>1581</v>
      </c>
      <c r="B21" s="45"/>
      <c r="C21" s="11"/>
      <c r="D21" s="20"/>
      <c r="E21" s="330"/>
      <c r="F21" s="10"/>
      <c r="G21" s="15"/>
      <c r="H21" s="117"/>
      <c r="I21" s="335"/>
      <c r="J21" s="335"/>
      <c r="K21" s="335"/>
      <c r="L21" s="335"/>
      <c r="M21" s="335"/>
      <c r="N21" s="335"/>
      <c r="O21" s="10"/>
      <c r="P21" s="15"/>
      <c r="Q21" s="117"/>
      <c r="R21" s="117"/>
      <c r="S21" s="11"/>
    </row>
    <row r="22" spans="1:19" s="119" customFormat="1" x14ac:dyDescent="0.25">
      <c r="A22" s="116" t="s">
        <v>1578</v>
      </c>
      <c r="B22" s="45"/>
      <c r="C22" s="11"/>
      <c r="D22" s="20"/>
      <c r="E22" s="330"/>
      <c r="F22" s="10"/>
      <c r="G22" s="15"/>
      <c r="H22" s="117"/>
      <c r="I22" s="335"/>
      <c r="J22" s="335"/>
      <c r="K22" s="335"/>
      <c r="L22" s="335"/>
      <c r="M22" s="335"/>
      <c r="N22" s="335"/>
      <c r="O22" s="10"/>
      <c r="P22" s="15"/>
      <c r="Q22" s="117"/>
      <c r="R22" s="117"/>
      <c r="S22" s="11"/>
    </row>
    <row r="23" spans="1:19" s="119" customFormat="1" ht="31.15" customHeight="1" x14ac:dyDescent="0.25">
      <c r="A23" s="429" t="s">
        <v>1583</v>
      </c>
      <c r="B23" s="430"/>
      <c r="C23" s="11"/>
      <c r="D23" s="20"/>
      <c r="E23" s="330"/>
      <c r="F23" s="10"/>
      <c r="G23" s="15"/>
      <c r="H23" s="117"/>
      <c r="I23" s="335"/>
      <c r="J23" s="335"/>
      <c r="K23" s="335"/>
      <c r="L23" s="335"/>
      <c r="M23" s="335"/>
      <c r="N23" s="335"/>
      <c r="O23" s="10"/>
      <c r="P23" s="15"/>
      <c r="Q23" s="117"/>
      <c r="R23" s="117"/>
      <c r="S23" s="11"/>
    </row>
    <row r="24" spans="1:19" s="119" customFormat="1" ht="31.15" customHeight="1" x14ac:dyDescent="0.25">
      <c r="A24" s="342">
        <v>1</v>
      </c>
      <c r="B24" s="116"/>
      <c r="C24" s="11"/>
      <c r="D24" s="20"/>
      <c r="E24" s="330"/>
      <c r="F24" s="10"/>
      <c r="G24" s="15"/>
      <c r="H24" s="117"/>
      <c r="I24" s="335"/>
      <c r="J24" s="335"/>
      <c r="K24" s="335"/>
      <c r="L24" s="335"/>
      <c r="M24" s="335"/>
      <c r="N24" s="335"/>
      <c r="O24" s="10"/>
      <c r="P24" s="15"/>
      <c r="Q24" s="117"/>
      <c r="R24" s="117"/>
      <c r="S24" s="11"/>
    </row>
    <row r="25" spans="1:19" s="119" customFormat="1" ht="31.15" customHeight="1" x14ac:dyDescent="0.25">
      <c r="A25" s="342">
        <v>2</v>
      </c>
      <c r="B25" s="116"/>
      <c r="C25" s="11"/>
      <c r="D25" s="20"/>
      <c r="E25" s="330"/>
      <c r="F25" s="10"/>
      <c r="G25" s="15"/>
      <c r="H25" s="117"/>
      <c r="I25" s="335"/>
      <c r="J25" s="335"/>
      <c r="K25" s="335"/>
      <c r="L25" s="335"/>
      <c r="M25" s="335"/>
      <c r="N25" s="335"/>
      <c r="O25" s="10"/>
      <c r="P25" s="15"/>
      <c r="Q25" s="117"/>
      <c r="R25" s="117"/>
      <c r="S25" s="11"/>
    </row>
    <row r="26" spans="1:19" s="119" customFormat="1" ht="31.15" customHeight="1" x14ac:dyDescent="0.25">
      <c r="A26" s="342">
        <v>3</v>
      </c>
      <c r="B26" s="116"/>
      <c r="C26" s="11"/>
      <c r="D26" s="20"/>
      <c r="E26" s="330"/>
      <c r="F26" s="10"/>
      <c r="G26" s="15"/>
      <c r="H26" s="117"/>
      <c r="I26" s="335"/>
      <c r="J26" s="335"/>
      <c r="K26" s="335"/>
      <c r="L26" s="335"/>
      <c r="M26" s="335"/>
      <c r="N26" s="335"/>
      <c r="O26" s="10"/>
      <c r="P26" s="15"/>
      <c r="Q26" s="117"/>
      <c r="R26" s="117"/>
      <c r="S26" s="11"/>
    </row>
    <row r="27" spans="1:19" s="119" customFormat="1" ht="31.15" customHeight="1" x14ac:dyDescent="0.25">
      <c r="A27" s="429" t="s">
        <v>1587</v>
      </c>
      <c r="B27" s="430"/>
      <c r="C27" s="11"/>
      <c r="D27" s="20"/>
      <c r="E27" s="330"/>
      <c r="F27" s="10"/>
      <c r="G27" s="15"/>
      <c r="H27" s="117"/>
      <c r="I27" s="335"/>
      <c r="J27" s="335"/>
      <c r="K27" s="335"/>
      <c r="L27" s="335"/>
      <c r="M27" s="335"/>
      <c r="N27" s="335"/>
      <c r="O27" s="10"/>
      <c r="P27" s="15"/>
      <c r="Q27" s="117"/>
      <c r="R27" s="117"/>
      <c r="S27" s="11"/>
    </row>
    <row r="28" spans="1:19" s="119" customFormat="1" ht="31.15" customHeight="1" x14ac:dyDescent="0.25">
      <c r="A28" s="340">
        <v>1</v>
      </c>
      <c r="B28" s="340"/>
      <c r="C28" s="11"/>
      <c r="D28" s="20"/>
      <c r="E28" s="330"/>
      <c r="F28" s="10"/>
      <c r="G28" s="15"/>
      <c r="H28" s="117"/>
      <c r="I28" s="335"/>
      <c r="J28" s="335"/>
      <c r="K28" s="335"/>
      <c r="L28" s="335"/>
      <c r="M28" s="335"/>
      <c r="N28" s="335"/>
      <c r="O28" s="10"/>
      <c r="P28" s="15"/>
      <c r="Q28" s="117"/>
      <c r="R28" s="117"/>
      <c r="S28" s="11"/>
    </row>
    <row r="29" spans="1:19" s="119" customFormat="1" ht="31.15" customHeight="1" x14ac:dyDescent="0.25">
      <c r="A29" s="340">
        <v>2</v>
      </c>
      <c r="B29" s="340"/>
      <c r="C29" s="11"/>
      <c r="D29" s="20"/>
      <c r="E29" s="330"/>
      <c r="F29" s="10"/>
      <c r="G29" s="15"/>
      <c r="H29" s="117"/>
      <c r="I29" s="335"/>
      <c r="J29" s="335"/>
      <c r="K29" s="335"/>
      <c r="L29" s="335"/>
      <c r="M29" s="335"/>
      <c r="N29" s="335"/>
      <c r="O29" s="10"/>
      <c r="P29" s="15"/>
      <c r="Q29" s="117"/>
      <c r="R29" s="117"/>
      <c r="S29" s="11"/>
    </row>
    <row r="30" spans="1:19" s="119" customFormat="1" ht="31.15" customHeight="1" x14ac:dyDescent="0.25">
      <c r="A30" s="340">
        <v>3</v>
      </c>
      <c r="B30" s="340"/>
      <c r="C30" s="11"/>
      <c r="D30" s="20"/>
      <c r="E30" s="330"/>
      <c r="F30" s="10"/>
      <c r="G30" s="15"/>
      <c r="H30" s="117"/>
      <c r="I30" s="335"/>
      <c r="J30" s="335"/>
      <c r="K30" s="335"/>
      <c r="L30" s="335"/>
      <c r="M30" s="335"/>
      <c r="N30" s="335"/>
      <c r="O30" s="10"/>
      <c r="P30" s="15"/>
      <c r="Q30" s="117"/>
      <c r="R30" s="117"/>
      <c r="S30" s="11"/>
    </row>
    <row r="31" spans="1:19" s="119" customFormat="1" ht="31.15" customHeight="1" x14ac:dyDescent="0.25">
      <c r="A31" s="429" t="s">
        <v>1588</v>
      </c>
      <c r="B31" s="430"/>
      <c r="C31" s="11"/>
      <c r="D31" s="20"/>
      <c r="E31" s="330"/>
      <c r="F31" s="10"/>
      <c r="G31" s="15"/>
      <c r="H31" s="117"/>
      <c r="I31" s="335"/>
      <c r="J31" s="335"/>
      <c r="K31" s="335"/>
      <c r="L31" s="335"/>
      <c r="M31" s="335"/>
      <c r="N31" s="335"/>
      <c r="O31" s="10"/>
      <c r="P31" s="15"/>
      <c r="Q31" s="117"/>
      <c r="R31" s="117"/>
      <c r="S31" s="11"/>
    </row>
    <row r="32" spans="1:19" s="119" customFormat="1" ht="31.15" customHeight="1" x14ac:dyDescent="0.25">
      <c r="A32" s="431" t="s">
        <v>1590</v>
      </c>
      <c r="B32" s="432"/>
      <c r="C32" s="11"/>
      <c r="D32" s="20"/>
      <c r="E32" s="330"/>
      <c r="F32" s="10"/>
      <c r="G32" s="15"/>
      <c r="H32" s="117"/>
      <c r="I32" s="335"/>
      <c r="J32" s="335"/>
      <c r="K32" s="335"/>
      <c r="L32" s="335"/>
      <c r="M32" s="335"/>
      <c r="N32" s="335"/>
      <c r="O32" s="10"/>
      <c r="P32" s="15"/>
      <c r="Q32" s="117"/>
      <c r="R32" s="117"/>
      <c r="S32" s="11"/>
    </row>
    <row r="33" spans="1:19" s="119" customFormat="1" ht="31.15" customHeight="1" x14ac:dyDescent="0.25">
      <c r="A33" s="429" t="s">
        <v>1535</v>
      </c>
      <c r="B33" s="430"/>
      <c r="C33" s="11"/>
      <c r="D33" s="20"/>
      <c r="E33" s="330"/>
      <c r="F33" s="10"/>
      <c r="G33" s="15"/>
      <c r="H33" s="117"/>
      <c r="I33" s="335"/>
      <c r="J33" s="335"/>
      <c r="K33" s="335"/>
      <c r="L33" s="335"/>
      <c r="M33" s="335"/>
      <c r="N33" s="335"/>
      <c r="O33" s="10"/>
      <c r="P33" s="15"/>
      <c r="Q33" s="117"/>
      <c r="R33" s="117"/>
      <c r="S33" s="11"/>
    </row>
    <row r="34" spans="1:19" s="119" customFormat="1" ht="31.15" customHeight="1" x14ac:dyDescent="0.25">
      <c r="A34" s="340">
        <v>1</v>
      </c>
      <c r="B34" s="340"/>
      <c r="C34" s="11"/>
      <c r="D34" s="20"/>
      <c r="E34" s="330"/>
      <c r="F34" s="10"/>
      <c r="G34" s="15"/>
      <c r="H34" s="117"/>
      <c r="I34" s="335"/>
      <c r="J34" s="335"/>
      <c r="K34" s="335"/>
      <c r="L34" s="335"/>
      <c r="M34" s="335"/>
      <c r="N34" s="335"/>
      <c r="O34" s="10"/>
      <c r="P34" s="15"/>
      <c r="Q34" s="117"/>
      <c r="R34" s="117"/>
      <c r="S34" s="11"/>
    </row>
    <row r="35" spans="1:19" s="119" customFormat="1" ht="31.15" customHeight="1" x14ac:dyDescent="0.25">
      <c r="A35" s="340">
        <v>2</v>
      </c>
      <c r="B35" s="340"/>
      <c r="C35" s="11"/>
      <c r="D35" s="20"/>
      <c r="E35" s="330"/>
      <c r="F35" s="10"/>
      <c r="G35" s="15"/>
      <c r="H35" s="117"/>
      <c r="I35" s="335"/>
      <c r="J35" s="335"/>
      <c r="K35" s="335"/>
      <c r="L35" s="335"/>
      <c r="M35" s="335"/>
      <c r="N35" s="335"/>
      <c r="O35" s="10"/>
      <c r="P35" s="15"/>
      <c r="Q35" s="117"/>
      <c r="R35" s="117"/>
      <c r="S35" s="11"/>
    </row>
    <row r="36" spans="1:19" s="119" customFormat="1" ht="31.15" customHeight="1" x14ac:dyDescent="0.25">
      <c r="A36" s="340">
        <v>3</v>
      </c>
      <c r="B36" s="340"/>
      <c r="C36" s="11"/>
      <c r="D36" s="20"/>
      <c r="E36" s="330"/>
      <c r="F36" s="10"/>
      <c r="G36" s="15"/>
      <c r="H36" s="117"/>
      <c r="I36" s="335"/>
      <c r="J36" s="335"/>
      <c r="K36" s="335"/>
      <c r="L36" s="335"/>
      <c r="M36" s="335"/>
      <c r="N36" s="335"/>
      <c r="O36" s="10"/>
      <c r="P36" s="15"/>
      <c r="Q36" s="117"/>
      <c r="R36" s="117"/>
      <c r="S36" s="11"/>
    </row>
    <row r="37" spans="1:19" s="119" customFormat="1" ht="31.15" customHeight="1" x14ac:dyDescent="0.25">
      <c r="A37" s="429" t="s">
        <v>1589</v>
      </c>
      <c r="B37" s="430"/>
      <c r="C37" s="11"/>
      <c r="D37" s="20"/>
      <c r="E37" s="330"/>
      <c r="F37" s="10"/>
      <c r="G37" s="15"/>
      <c r="H37" s="117"/>
      <c r="I37" s="335"/>
      <c r="J37" s="335"/>
      <c r="K37" s="335"/>
      <c r="L37" s="335"/>
      <c r="M37" s="335"/>
      <c r="N37" s="335"/>
      <c r="O37" s="10"/>
      <c r="P37" s="15"/>
      <c r="Q37" s="117"/>
      <c r="R37" s="117"/>
      <c r="S37" s="11"/>
    </row>
    <row r="38" spans="1:19" s="119" customFormat="1" ht="54.75" customHeight="1" x14ac:dyDescent="0.25">
      <c r="A38" s="431" t="s">
        <v>1582</v>
      </c>
      <c r="B38" s="432"/>
      <c r="C38" s="11"/>
      <c r="D38" s="20"/>
      <c r="E38" s="330"/>
      <c r="F38" s="10"/>
      <c r="G38" s="15"/>
      <c r="H38" s="117"/>
      <c r="I38" s="335"/>
      <c r="J38" s="335"/>
      <c r="K38" s="335"/>
      <c r="L38" s="335"/>
      <c r="M38" s="335"/>
      <c r="N38" s="335"/>
      <c r="O38" s="10"/>
      <c r="P38" s="15"/>
      <c r="Q38" s="117"/>
      <c r="R38" s="117"/>
      <c r="S38" s="11"/>
    </row>
    <row r="39" spans="1:19" x14ac:dyDescent="0.25">
      <c r="H39" s="229"/>
      <c r="I39" s="229"/>
      <c r="J39" s="229"/>
      <c r="K39" s="229"/>
      <c r="L39" s="229"/>
      <c r="M39" s="229"/>
      <c r="N39" s="229"/>
      <c r="Q39" s="229"/>
      <c r="R39" s="229"/>
    </row>
    <row r="40" spans="1:19" x14ac:dyDescent="0.25">
      <c r="A40" s="428" t="s">
        <v>1592</v>
      </c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</row>
    <row r="41" spans="1:19" x14ac:dyDescent="0.25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</row>
    <row r="42" spans="1:19" ht="40.5" customHeight="1" x14ac:dyDescent="0.25">
      <c r="A42" s="428" t="s">
        <v>1593</v>
      </c>
      <c r="B42" s="428" t="s">
        <v>1591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</row>
    <row r="43" spans="1:19" ht="51.75" customHeight="1" x14ac:dyDescent="0.25">
      <c r="A43" s="428" t="s">
        <v>1595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</row>
    <row r="44" spans="1:19" ht="51.6" customHeight="1" x14ac:dyDescent="0.25">
      <c r="A44" s="480" t="s">
        <v>1602</v>
      </c>
      <c r="B44" s="480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</row>
  </sheetData>
  <mergeCells count="41">
    <mergeCell ref="A4:S4"/>
    <mergeCell ref="A5:A8"/>
    <mergeCell ref="B5:B8"/>
    <mergeCell ref="C5:C8"/>
    <mergeCell ref="D5:D8"/>
    <mergeCell ref="E5:E8"/>
    <mergeCell ref="F5:Q5"/>
    <mergeCell ref="R5:R8"/>
    <mergeCell ref="S5:S8"/>
    <mergeCell ref="F6:H6"/>
    <mergeCell ref="Q7:Q8"/>
    <mergeCell ref="I6:K6"/>
    <mergeCell ref="L6:N6"/>
    <mergeCell ref="O6:Q6"/>
    <mergeCell ref="F7:F8"/>
    <mergeCell ref="G7:G8"/>
    <mergeCell ref="A27:B27"/>
    <mergeCell ref="M7:M8"/>
    <mergeCell ref="N7:N8"/>
    <mergeCell ref="O7:O8"/>
    <mergeCell ref="P7:P8"/>
    <mergeCell ref="A14:B14"/>
    <mergeCell ref="A15:B15"/>
    <mergeCell ref="A19:B19"/>
    <mergeCell ref="A20:B20"/>
    <mergeCell ref="A23:B23"/>
    <mergeCell ref="A9:Q9"/>
    <mergeCell ref="H7:H8"/>
    <mergeCell ref="I7:I8"/>
    <mergeCell ref="J7:J8"/>
    <mergeCell ref="K7:K8"/>
    <mergeCell ref="L7:L8"/>
    <mergeCell ref="A42:S42"/>
    <mergeCell ref="A43:S43"/>
    <mergeCell ref="A44:S44"/>
    <mergeCell ref="A31:B31"/>
    <mergeCell ref="A32:B32"/>
    <mergeCell ref="A33:B33"/>
    <mergeCell ref="A37:B37"/>
    <mergeCell ref="A38:B38"/>
    <mergeCell ref="A40:S41"/>
  </mergeCells>
  <conditionalFormatting sqref="A20">
    <cfRule type="duplicateValues" dxfId="31" priority="4"/>
  </conditionalFormatting>
  <conditionalFormatting sqref="A38">
    <cfRule type="duplicateValues" dxfId="30" priority="3"/>
  </conditionalFormatting>
  <conditionalFormatting sqref="B11:B13 A14:A15 B16:B18 B21:B22 A19">
    <cfRule type="duplicateValues" dxfId="29" priority="2"/>
  </conditionalFormatting>
  <conditionalFormatting sqref="A23:A37">
    <cfRule type="duplicateValues" dxfId="28" priority="5"/>
  </conditionalFormatting>
  <conditionalFormatting sqref="A32">
    <cfRule type="duplicateValues" dxfId="27" priority="1"/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H874"/>
  <sheetViews>
    <sheetView topLeftCell="A130" workbookViewId="0">
      <selection activeCell="F145" sqref="F145"/>
    </sheetView>
  </sheetViews>
  <sheetFormatPr defaultColWidth="8.85546875" defaultRowHeight="15" x14ac:dyDescent="0.25"/>
  <cols>
    <col min="1" max="1" width="8" style="58" customWidth="1"/>
    <col min="2" max="2" width="45" style="231" customWidth="1"/>
    <col min="3" max="3" width="14.140625" style="59" customWidth="1"/>
    <col min="4" max="4" width="14.85546875" style="59" customWidth="1"/>
    <col min="5" max="5" width="10" style="59" customWidth="1"/>
    <col min="6" max="6" width="22.85546875" style="162" customWidth="1"/>
    <col min="7" max="7" width="20.140625" style="162" customWidth="1"/>
    <col min="8" max="8" width="21.140625" style="61" customWidth="1"/>
    <col min="9" max="16384" width="8.85546875" style="60"/>
  </cols>
  <sheetData>
    <row r="2" spans="1:8" ht="100.5" customHeight="1" x14ac:dyDescent="0.25">
      <c r="B2" s="230"/>
      <c r="F2" s="481" t="s">
        <v>1541</v>
      </c>
      <c r="G2" s="481"/>
      <c r="H2" s="481"/>
    </row>
    <row r="4" spans="1:8" ht="54" customHeight="1" x14ac:dyDescent="0.25">
      <c r="A4" s="481" t="s">
        <v>1542</v>
      </c>
      <c r="B4" s="481"/>
      <c r="C4" s="481"/>
      <c r="D4" s="481"/>
      <c r="E4" s="481"/>
      <c r="F4" s="481"/>
      <c r="G4" s="481"/>
      <c r="H4" s="481"/>
    </row>
    <row r="6" spans="1:8" ht="46.15" customHeight="1" x14ac:dyDescent="0.25">
      <c r="A6" s="62" t="s">
        <v>1512</v>
      </c>
      <c r="B6" s="181" t="s">
        <v>1</v>
      </c>
      <c r="C6" s="64" t="s">
        <v>5</v>
      </c>
      <c r="D6" s="65" t="s">
        <v>2</v>
      </c>
      <c r="E6" s="65" t="s">
        <v>6</v>
      </c>
      <c r="F6" s="173" t="s">
        <v>24</v>
      </c>
      <c r="G6" s="163" t="s">
        <v>3</v>
      </c>
      <c r="H6" s="63" t="s">
        <v>7</v>
      </c>
    </row>
    <row r="7" spans="1:8" ht="15.75" x14ac:dyDescent="0.25">
      <c r="A7" s="66"/>
      <c r="B7" s="485" t="s">
        <v>1546</v>
      </c>
      <c r="C7" s="485"/>
      <c r="D7" s="485"/>
      <c r="E7" s="485"/>
      <c r="F7" s="485"/>
      <c r="G7" s="485"/>
      <c r="H7" s="485"/>
    </row>
    <row r="8" spans="1:8" ht="15.75" x14ac:dyDescent="0.25">
      <c r="A8" s="67">
        <v>1</v>
      </c>
      <c r="B8" s="182" t="s">
        <v>1103</v>
      </c>
      <c r="C8" s="67"/>
      <c r="D8" s="68"/>
      <c r="E8" s="68"/>
      <c r="F8" s="164"/>
      <c r="G8" s="164"/>
      <c r="H8" s="69"/>
    </row>
    <row r="9" spans="1:8" s="75" customFormat="1" ht="15.75" x14ac:dyDescent="0.25">
      <c r="A9" s="180" t="s">
        <v>35</v>
      </c>
      <c r="B9" s="22" t="s">
        <v>155</v>
      </c>
      <c r="C9" s="23" t="s">
        <v>130</v>
      </c>
      <c r="D9" s="23">
        <v>1200</v>
      </c>
      <c r="E9" s="23" t="s">
        <v>156</v>
      </c>
      <c r="F9" s="24">
        <v>1407</v>
      </c>
      <c r="G9" s="24">
        <f>D9*F9</f>
        <v>1688400</v>
      </c>
      <c r="H9" s="24">
        <v>4005910000</v>
      </c>
    </row>
    <row r="10" spans="1:8" s="75" customFormat="1" ht="15.75" x14ac:dyDescent="0.25">
      <c r="A10" s="180" t="s">
        <v>36</v>
      </c>
      <c r="B10" s="22" t="s">
        <v>157</v>
      </c>
      <c r="C10" s="23" t="s">
        <v>130</v>
      </c>
      <c r="D10" s="23">
        <v>100</v>
      </c>
      <c r="E10" s="23" t="s">
        <v>156</v>
      </c>
      <c r="F10" s="24">
        <v>1470</v>
      </c>
      <c r="G10" s="24">
        <f t="shared" ref="G10:G27" si="0">D10*F10</f>
        <v>147000</v>
      </c>
      <c r="H10" s="24">
        <v>4006900000</v>
      </c>
    </row>
    <row r="11" spans="1:8" s="75" customFormat="1" ht="15.75" x14ac:dyDescent="0.25">
      <c r="A11" s="180" t="s">
        <v>37</v>
      </c>
      <c r="B11" s="22" t="s">
        <v>158</v>
      </c>
      <c r="C11" s="23" t="s">
        <v>130</v>
      </c>
      <c r="D11" s="23">
        <v>1200</v>
      </c>
      <c r="E11" s="23" t="s">
        <v>156</v>
      </c>
      <c r="F11" s="24">
        <v>5300</v>
      </c>
      <c r="G11" s="24">
        <f t="shared" si="0"/>
        <v>6360000</v>
      </c>
      <c r="H11" s="24">
        <v>3920510000</v>
      </c>
    </row>
    <row r="12" spans="1:8" s="75" customFormat="1" ht="15.75" x14ac:dyDescent="0.25">
      <c r="A12" s="180" t="s">
        <v>38</v>
      </c>
      <c r="B12" s="22" t="s">
        <v>159</v>
      </c>
      <c r="C12" s="23" t="s">
        <v>133</v>
      </c>
      <c r="D12" s="23">
        <v>100</v>
      </c>
      <c r="E12" s="23" t="s">
        <v>156</v>
      </c>
      <c r="F12" s="24">
        <v>1100</v>
      </c>
      <c r="G12" s="24">
        <f t="shared" si="0"/>
        <v>110000</v>
      </c>
      <c r="H12" s="24">
        <v>4009310000</v>
      </c>
    </row>
    <row r="13" spans="1:8" s="75" customFormat="1" ht="15.75" x14ac:dyDescent="0.25">
      <c r="A13" s="180" t="s">
        <v>44</v>
      </c>
      <c r="B13" s="22" t="s">
        <v>160</v>
      </c>
      <c r="C13" s="23" t="s">
        <v>133</v>
      </c>
      <c r="D13" s="23">
        <v>100</v>
      </c>
      <c r="E13" s="23" t="s">
        <v>156</v>
      </c>
      <c r="F13" s="24">
        <v>1500</v>
      </c>
      <c r="G13" s="24">
        <f t="shared" si="0"/>
        <v>150000</v>
      </c>
      <c r="H13" s="24">
        <v>4009310000</v>
      </c>
    </row>
    <row r="14" spans="1:8" s="75" customFormat="1" ht="15.75" x14ac:dyDescent="0.25">
      <c r="A14" s="180" t="s">
        <v>45</v>
      </c>
      <c r="B14" s="22" t="s">
        <v>161</v>
      </c>
      <c r="C14" s="23" t="s">
        <v>127</v>
      </c>
      <c r="D14" s="23">
        <v>200</v>
      </c>
      <c r="E14" s="23" t="s">
        <v>156</v>
      </c>
      <c r="F14" s="24">
        <v>1400</v>
      </c>
      <c r="G14" s="24">
        <f t="shared" si="0"/>
        <v>280000</v>
      </c>
      <c r="H14" s="24">
        <v>5906999000</v>
      </c>
    </row>
    <row r="15" spans="1:8" s="75" customFormat="1" ht="15.75" x14ac:dyDescent="0.25">
      <c r="A15" s="180" t="s">
        <v>46</v>
      </c>
      <c r="B15" s="22" t="s">
        <v>162</v>
      </c>
      <c r="C15" s="23" t="s">
        <v>130</v>
      </c>
      <c r="D15" s="23">
        <v>200</v>
      </c>
      <c r="E15" s="23" t="s">
        <v>156</v>
      </c>
      <c r="F15" s="24">
        <v>800</v>
      </c>
      <c r="G15" s="24">
        <f t="shared" si="0"/>
        <v>160000</v>
      </c>
      <c r="H15" s="24">
        <v>3506910000</v>
      </c>
    </row>
    <row r="16" spans="1:8" s="75" customFormat="1" ht="15.75" x14ac:dyDescent="0.25">
      <c r="A16" s="180" t="s">
        <v>47</v>
      </c>
      <c r="B16" s="22" t="s">
        <v>163</v>
      </c>
      <c r="C16" s="23" t="s">
        <v>130</v>
      </c>
      <c r="D16" s="23">
        <v>300</v>
      </c>
      <c r="E16" s="23" t="s">
        <v>156</v>
      </c>
      <c r="F16" s="24">
        <v>750</v>
      </c>
      <c r="G16" s="24">
        <f t="shared" si="0"/>
        <v>225000</v>
      </c>
      <c r="H16" s="24">
        <v>3506910000</v>
      </c>
    </row>
    <row r="17" spans="1:8" s="75" customFormat="1" ht="15.75" x14ac:dyDescent="0.25">
      <c r="A17" s="180" t="s">
        <v>48</v>
      </c>
      <c r="B17" s="22" t="s">
        <v>167</v>
      </c>
      <c r="C17" s="23" t="s">
        <v>127</v>
      </c>
      <c r="D17" s="23">
        <v>800</v>
      </c>
      <c r="E17" s="23" t="s">
        <v>156</v>
      </c>
      <c r="F17" s="24">
        <v>3750</v>
      </c>
      <c r="G17" s="24">
        <f t="shared" si="0"/>
        <v>3000000</v>
      </c>
      <c r="H17" s="24">
        <v>7019590000</v>
      </c>
    </row>
    <row r="18" spans="1:8" s="75" customFormat="1" ht="15.75" x14ac:dyDescent="0.25">
      <c r="A18" s="180" t="s">
        <v>49</v>
      </c>
      <c r="B18" s="22" t="s">
        <v>168</v>
      </c>
      <c r="C18" s="23" t="s">
        <v>130</v>
      </c>
      <c r="D18" s="23">
        <v>500</v>
      </c>
      <c r="E18" s="23" t="s">
        <v>156</v>
      </c>
      <c r="F18" s="24">
        <v>965</v>
      </c>
      <c r="G18" s="24">
        <f t="shared" si="0"/>
        <v>482500</v>
      </c>
      <c r="H18" s="24">
        <v>3920920000</v>
      </c>
    </row>
    <row r="19" spans="1:8" s="75" customFormat="1" ht="15.75" x14ac:dyDescent="0.25">
      <c r="A19" s="180" t="s">
        <v>50</v>
      </c>
      <c r="B19" s="22" t="s">
        <v>169</v>
      </c>
      <c r="C19" s="23" t="s">
        <v>130</v>
      </c>
      <c r="D19" s="23">
        <v>200</v>
      </c>
      <c r="E19" s="23" t="s">
        <v>156</v>
      </c>
      <c r="F19" s="24">
        <v>4427</v>
      </c>
      <c r="G19" s="24">
        <f t="shared" si="0"/>
        <v>885400</v>
      </c>
      <c r="H19" s="24">
        <v>3921906000</v>
      </c>
    </row>
    <row r="20" spans="1:8" s="75" customFormat="1" ht="15.75" x14ac:dyDescent="0.25">
      <c r="A20" s="180" t="s">
        <v>51</v>
      </c>
      <c r="B20" s="22" t="s">
        <v>170</v>
      </c>
      <c r="C20" s="23" t="s">
        <v>130</v>
      </c>
      <c r="D20" s="23">
        <v>50</v>
      </c>
      <c r="E20" s="23" t="s">
        <v>156</v>
      </c>
      <c r="F20" s="24">
        <v>1983</v>
      </c>
      <c r="G20" s="24">
        <f t="shared" si="0"/>
        <v>99150</v>
      </c>
      <c r="H20" s="24">
        <v>4005910000</v>
      </c>
    </row>
    <row r="21" spans="1:8" s="75" customFormat="1" ht="15.75" x14ac:dyDescent="0.25">
      <c r="A21" s="180" t="s">
        <v>52</v>
      </c>
      <c r="B21" s="22" t="s">
        <v>171</v>
      </c>
      <c r="C21" s="23" t="s">
        <v>130</v>
      </c>
      <c r="D21" s="23">
        <v>200</v>
      </c>
      <c r="E21" s="23" t="s">
        <v>156</v>
      </c>
      <c r="F21" s="24">
        <v>1345</v>
      </c>
      <c r="G21" s="24">
        <f t="shared" si="0"/>
        <v>269000</v>
      </c>
      <c r="H21" s="24">
        <v>3907300000</v>
      </c>
    </row>
    <row r="22" spans="1:8" s="75" customFormat="1" ht="15.75" x14ac:dyDescent="0.25">
      <c r="A22" s="180" t="s">
        <v>53</v>
      </c>
      <c r="B22" s="22" t="s">
        <v>172</v>
      </c>
      <c r="C22" s="23" t="s">
        <v>130</v>
      </c>
      <c r="D22" s="23">
        <v>50</v>
      </c>
      <c r="E22" s="23" t="s">
        <v>156</v>
      </c>
      <c r="F22" s="24">
        <v>700</v>
      </c>
      <c r="G22" s="24">
        <f t="shared" si="0"/>
        <v>35000</v>
      </c>
      <c r="H22" s="24">
        <v>3824909709</v>
      </c>
    </row>
    <row r="23" spans="1:8" s="75" customFormat="1" ht="15.75" x14ac:dyDescent="0.25">
      <c r="A23" s="180" t="s">
        <v>54</v>
      </c>
      <c r="B23" s="22" t="s">
        <v>173</v>
      </c>
      <c r="C23" s="23" t="s">
        <v>130</v>
      </c>
      <c r="D23" s="23">
        <v>500</v>
      </c>
      <c r="E23" s="23" t="s">
        <v>156</v>
      </c>
      <c r="F23" s="24">
        <v>650</v>
      </c>
      <c r="G23" s="24">
        <f t="shared" si="0"/>
        <v>325000</v>
      </c>
      <c r="H23" s="24">
        <v>3907201100</v>
      </c>
    </row>
    <row r="24" spans="1:8" s="75" customFormat="1" ht="15.75" x14ac:dyDescent="0.25">
      <c r="A24" s="180" t="s">
        <v>55</v>
      </c>
      <c r="B24" s="22" t="s">
        <v>174</v>
      </c>
      <c r="C24" s="23" t="s">
        <v>175</v>
      </c>
      <c r="D24" s="23">
        <v>800</v>
      </c>
      <c r="E24" s="23" t="s">
        <v>156</v>
      </c>
      <c r="F24" s="24">
        <v>119.6</v>
      </c>
      <c r="G24" s="24">
        <f t="shared" si="0"/>
        <v>95680</v>
      </c>
      <c r="H24" s="24">
        <v>7019590000</v>
      </c>
    </row>
    <row r="25" spans="1:8" s="75" customFormat="1" ht="15.75" x14ac:dyDescent="0.25">
      <c r="A25" s="180" t="s">
        <v>56</v>
      </c>
      <c r="B25" s="22" t="s">
        <v>176</v>
      </c>
      <c r="C25" s="23" t="s">
        <v>175</v>
      </c>
      <c r="D25" s="23">
        <v>2000</v>
      </c>
      <c r="E25" s="23" t="s">
        <v>156</v>
      </c>
      <c r="F25" s="24">
        <v>98.6</v>
      </c>
      <c r="G25" s="24">
        <f t="shared" si="0"/>
        <v>197200</v>
      </c>
      <c r="H25" s="24">
        <v>7019520000</v>
      </c>
    </row>
    <row r="26" spans="1:8" s="75" customFormat="1" ht="29.25" customHeight="1" x14ac:dyDescent="0.25">
      <c r="A26" s="180" t="s">
        <v>57</v>
      </c>
      <c r="B26" s="22" t="s">
        <v>177</v>
      </c>
      <c r="C26" s="23" t="s">
        <v>33</v>
      </c>
      <c r="D26" s="23">
        <v>30</v>
      </c>
      <c r="E26" s="23" t="s">
        <v>156</v>
      </c>
      <c r="F26" s="24">
        <v>14100</v>
      </c>
      <c r="G26" s="24">
        <f t="shared" si="0"/>
        <v>423000</v>
      </c>
      <c r="H26" s="24">
        <v>3701100000</v>
      </c>
    </row>
    <row r="27" spans="1:8" s="75" customFormat="1" ht="15.75" x14ac:dyDescent="0.25">
      <c r="A27" s="180" t="s">
        <v>58</v>
      </c>
      <c r="B27" s="22" t="s">
        <v>178</v>
      </c>
      <c r="C27" s="23" t="s">
        <v>130</v>
      </c>
      <c r="D27" s="23">
        <v>50</v>
      </c>
      <c r="E27" s="23" t="s">
        <v>156</v>
      </c>
      <c r="F27" s="24">
        <v>7800</v>
      </c>
      <c r="G27" s="24">
        <f t="shared" si="0"/>
        <v>390000</v>
      </c>
      <c r="H27" s="24">
        <v>3405909000</v>
      </c>
    </row>
    <row r="28" spans="1:8" s="81" customFormat="1" ht="45" x14ac:dyDescent="0.25">
      <c r="A28" s="180" t="s">
        <v>59</v>
      </c>
      <c r="B28" s="76" t="s">
        <v>187</v>
      </c>
      <c r="C28" s="77" t="s">
        <v>127</v>
      </c>
      <c r="D28" s="77">
        <v>1000</v>
      </c>
      <c r="E28" s="78" t="s">
        <v>32</v>
      </c>
      <c r="F28" s="174">
        <v>80</v>
      </c>
      <c r="G28" s="165">
        <f t="shared" ref="G28:G34" si="1">D28*F28</f>
        <v>80000</v>
      </c>
      <c r="H28" s="79">
        <v>7314140000</v>
      </c>
    </row>
    <row r="29" spans="1:8" s="81" customFormat="1" x14ac:dyDescent="0.25">
      <c r="A29" s="180" t="s">
        <v>60</v>
      </c>
      <c r="B29" s="76" t="s">
        <v>188</v>
      </c>
      <c r="C29" s="77" t="s">
        <v>130</v>
      </c>
      <c r="D29" s="77">
        <v>1000</v>
      </c>
      <c r="E29" s="78" t="s">
        <v>32</v>
      </c>
      <c r="F29" s="174">
        <v>30</v>
      </c>
      <c r="G29" s="165">
        <f t="shared" si="1"/>
        <v>30000</v>
      </c>
      <c r="H29" s="79">
        <v>7604210000</v>
      </c>
    </row>
    <row r="30" spans="1:8" s="81" customFormat="1" x14ac:dyDescent="0.25">
      <c r="A30" s="180" t="s">
        <v>61</v>
      </c>
      <c r="B30" s="76" t="s">
        <v>189</v>
      </c>
      <c r="C30" s="77" t="s">
        <v>130</v>
      </c>
      <c r="D30" s="77">
        <v>10000</v>
      </c>
      <c r="E30" s="78" t="s">
        <v>32</v>
      </c>
      <c r="F30" s="174">
        <v>20</v>
      </c>
      <c r="G30" s="165">
        <f t="shared" si="1"/>
        <v>200000</v>
      </c>
      <c r="H30" s="79">
        <v>7604299000</v>
      </c>
    </row>
    <row r="31" spans="1:8" s="81" customFormat="1" x14ac:dyDescent="0.25">
      <c r="A31" s="180" t="s">
        <v>62</v>
      </c>
      <c r="B31" s="76" t="s">
        <v>190</v>
      </c>
      <c r="C31" s="77" t="s">
        <v>130</v>
      </c>
      <c r="D31" s="77">
        <v>2000</v>
      </c>
      <c r="E31" s="78" t="s">
        <v>32</v>
      </c>
      <c r="F31" s="174">
        <v>12</v>
      </c>
      <c r="G31" s="165">
        <f t="shared" si="1"/>
        <v>24000</v>
      </c>
      <c r="H31" s="79">
        <v>7604291009</v>
      </c>
    </row>
    <row r="32" spans="1:8" s="81" customFormat="1" ht="34.9" customHeight="1" x14ac:dyDescent="0.25">
      <c r="A32" s="180" t="s">
        <v>63</v>
      </c>
      <c r="B32" s="76" t="s">
        <v>191</v>
      </c>
      <c r="C32" s="77" t="s">
        <v>130</v>
      </c>
      <c r="D32" s="77">
        <v>20000</v>
      </c>
      <c r="E32" s="78" t="s">
        <v>32</v>
      </c>
      <c r="F32" s="174">
        <v>20</v>
      </c>
      <c r="G32" s="165">
        <f t="shared" si="1"/>
        <v>400000</v>
      </c>
      <c r="H32" s="79">
        <v>7606129209</v>
      </c>
    </row>
    <row r="33" spans="1:8" s="81" customFormat="1" ht="34.9" customHeight="1" x14ac:dyDescent="0.25">
      <c r="A33" s="180" t="s">
        <v>64</v>
      </c>
      <c r="B33" s="76" t="s">
        <v>192</v>
      </c>
      <c r="C33" s="77" t="s">
        <v>130</v>
      </c>
      <c r="D33" s="77">
        <v>5000</v>
      </c>
      <c r="E33" s="78" t="s">
        <v>32</v>
      </c>
      <c r="F33" s="174">
        <v>15</v>
      </c>
      <c r="G33" s="165">
        <f t="shared" si="1"/>
        <v>75000</v>
      </c>
      <c r="H33" s="79">
        <v>7606129309</v>
      </c>
    </row>
    <row r="34" spans="1:8" s="81" customFormat="1" ht="34.9" customHeight="1" x14ac:dyDescent="0.25">
      <c r="A34" s="180" t="s">
        <v>65</v>
      </c>
      <c r="B34" s="76" t="s">
        <v>193</v>
      </c>
      <c r="C34" s="77" t="s">
        <v>130</v>
      </c>
      <c r="D34" s="77">
        <v>5000</v>
      </c>
      <c r="E34" s="78" t="s">
        <v>32</v>
      </c>
      <c r="F34" s="174">
        <v>15</v>
      </c>
      <c r="G34" s="165">
        <f t="shared" si="1"/>
        <v>75000</v>
      </c>
      <c r="H34" s="79">
        <v>7606129900</v>
      </c>
    </row>
    <row r="35" spans="1:8" s="125" customFormat="1" ht="47.25" x14ac:dyDescent="0.25">
      <c r="A35" s="120"/>
      <c r="B35" s="159" t="s">
        <v>1547</v>
      </c>
      <c r="C35" s="121"/>
      <c r="D35" s="122"/>
      <c r="E35" s="123"/>
      <c r="F35" s="18"/>
      <c r="G35" s="124">
        <f>(G9+G10+G11+G12+G13+G14+G15+G16+G17+G18+G19+G20+G21+G22+G23+G24+G25+G26+G27)*125.19/8236.9+G28+G29+G30+G31+G32+G33+G34</f>
        <v>1116879.1769597786</v>
      </c>
      <c r="H35" s="222"/>
    </row>
    <row r="36" spans="1:8" s="74" customFormat="1" ht="22.5" customHeight="1" x14ac:dyDescent="0.25">
      <c r="A36" s="70">
        <v>2</v>
      </c>
      <c r="B36" s="19" t="s">
        <v>42</v>
      </c>
      <c r="C36" s="16"/>
      <c r="D36" s="47"/>
      <c r="E36" s="71"/>
      <c r="F36" s="175"/>
      <c r="G36" s="166"/>
      <c r="H36" s="73"/>
    </row>
    <row r="37" spans="1:8" s="75" customFormat="1" ht="15.75" x14ac:dyDescent="0.25">
      <c r="A37" s="180" t="s">
        <v>99</v>
      </c>
      <c r="B37" s="22" t="s">
        <v>164</v>
      </c>
      <c r="C37" s="23" t="s">
        <v>33</v>
      </c>
      <c r="D37" s="23">
        <v>8</v>
      </c>
      <c r="E37" s="23" t="s">
        <v>156</v>
      </c>
      <c r="F37" s="24">
        <v>1100</v>
      </c>
      <c r="G37" s="167">
        <f>D37*F37</f>
        <v>8800</v>
      </c>
      <c r="H37" s="24">
        <v>8483308008</v>
      </c>
    </row>
    <row r="38" spans="1:8" s="75" customFormat="1" ht="15.75" x14ac:dyDescent="0.25">
      <c r="A38" s="180" t="s">
        <v>100</v>
      </c>
      <c r="B38" s="22" t="s">
        <v>165</v>
      </c>
      <c r="C38" s="23" t="s">
        <v>33</v>
      </c>
      <c r="D38" s="23">
        <v>440</v>
      </c>
      <c r="E38" s="23" t="s">
        <v>156</v>
      </c>
      <c r="F38" s="24">
        <v>1400</v>
      </c>
      <c r="G38" s="167">
        <f>D38*F38</f>
        <v>616000</v>
      </c>
      <c r="H38" s="24">
        <v>8482400009</v>
      </c>
    </row>
    <row r="39" spans="1:8" s="75" customFormat="1" ht="15.75" x14ac:dyDescent="0.25">
      <c r="A39" s="180" t="s">
        <v>101</v>
      </c>
      <c r="B39" s="22" t="s">
        <v>166</v>
      </c>
      <c r="C39" s="23" t="s">
        <v>33</v>
      </c>
      <c r="D39" s="23">
        <v>968</v>
      </c>
      <c r="E39" s="23" t="s">
        <v>156</v>
      </c>
      <c r="F39" s="24">
        <v>1900</v>
      </c>
      <c r="G39" s="167">
        <f>D39*F39</f>
        <v>1839200</v>
      </c>
      <c r="H39" s="24">
        <v>8482400009</v>
      </c>
    </row>
    <row r="40" spans="1:8" s="75" customFormat="1" ht="15.75" x14ac:dyDescent="0.25">
      <c r="A40" s="180" t="s">
        <v>102</v>
      </c>
      <c r="B40" s="76" t="s">
        <v>179</v>
      </c>
      <c r="C40" s="77" t="s">
        <v>126</v>
      </c>
      <c r="D40" s="77">
        <v>5</v>
      </c>
      <c r="E40" s="78" t="s">
        <v>32</v>
      </c>
      <c r="F40" s="174">
        <v>9514</v>
      </c>
      <c r="G40" s="165">
        <v>47570</v>
      </c>
      <c r="H40" s="79">
        <v>8803200000</v>
      </c>
    </row>
    <row r="41" spans="1:8" s="75" customFormat="1" ht="15.75" x14ac:dyDescent="0.25">
      <c r="A41" s="180" t="s">
        <v>103</v>
      </c>
      <c r="B41" s="76" t="s">
        <v>180</v>
      </c>
      <c r="C41" s="77" t="s">
        <v>126</v>
      </c>
      <c r="D41" s="77">
        <v>8</v>
      </c>
      <c r="E41" s="78" t="s">
        <v>32</v>
      </c>
      <c r="F41" s="174">
        <v>4050</v>
      </c>
      <c r="G41" s="165">
        <v>16200</v>
      </c>
      <c r="H41" s="79">
        <v>7616999009</v>
      </c>
    </row>
    <row r="42" spans="1:8" s="75" customFormat="1" ht="15.75" x14ac:dyDescent="0.25">
      <c r="A42" s="180" t="s">
        <v>104</v>
      </c>
      <c r="B42" s="76" t="s">
        <v>181</v>
      </c>
      <c r="C42" s="77" t="s">
        <v>126</v>
      </c>
      <c r="D42" s="77">
        <v>24</v>
      </c>
      <c r="E42" s="78" t="s">
        <v>32</v>
      </c>
      <c r="F42" s="174">
        <v>3170</v>
      </c>
      <c r="G42" s="165">
        <v>38040</v>
      </c>
      <c r="H42" s="79">
        <v>7616999009</v>
      </c>
    </row>
    <row r="43" spans="1:8" s="75" customFormat="1" ht="15.75" x14ac:dyDescent="0.25">
      <c r="A43" s="180" t="s">
        <v>105</v>
      </c>
      <c r="B43" s="76" t="s">
        <v>182</v>
      </c>
      <c r="C43" s="77" t="s">
        <v>126</v>
      </c>
      <c r="D43" s="77">
        <v>16</v>
      </c>
      <c r="E43" s="78" t="s">
        <v>32</v>
      </c>
      <c r="F43" s="174">
        <v>2231</v>
      </c>
      <c r="G43" s="165">
        <v>17848</v>
      </c>
      <c r="H43" s="79">
        <v>7616999009</v>
      </c>
    </row>
    <row r="44" spans="1:8" s="75" customFormat="1" ht="15.75" x14ac:dyDescent="0.25">
      <c r="A44" s="180" t="s">
        <v>106</v>
      </c>
      <c r="B44" s="76" t="s">
        <v>183</v>
      </c>
      <c r="C44" s="77" t="s">
        <v>126</v>
      </c>
      <c r="D44" s="77">
        <v>8</v>
      </c>
      <c r="E44" s="78" t="s">
        <v>32</v>
      </c>
      <c r="F44" s="174">
        <v>10560</v>
      </c>
      <c r="G44" s="165">
        <v>42240</v>
      </c>
      <c r="H44" s="79">
        <v>7326199009</v>
      </c>
    </row>
    <row r="45" spans="1:8" s="75" customFormat="1" ht="15.75" x14ac:dyDescent="0.25">
      <c r="A45" s="180" t="s">
        <v>107</v>
      </c>
      <c r="B45" s="76" t="s">
        <v>184</v>
      </c>
      <c r="C45" s="77" t="s">
        <v>126</v>
      </c>
      <c r="D45" s="77">
        <v>16</v>
      </c>
      <c r="E45" s="78" t="s">
        <v>32</v>
      </c>
      <c r="F45" s="174">
        <v>12698</v>
      </c>
      <c r="G45" s="165">
        <v>203168</v>
      </c>
      <c r="H45" s="79">
        <v>7326199009</v>
      </c>
    </row>
    <row r="46" spans="1:8" s="75" customFormat="1" ht="15.75" x14ac:dyDescent="0.25">
      <c r="A46" s="180" t="s">
        <v>108</v>
      </c>
      <c r="B46" s="76" t="s">
        <v>185</v>
      </c>
      <c r="C46" s="77" t="s">
        <v>126</v>
      </c>
      <c r="D46" s="77">
        <v>8</v>
      </c>
      <c r="E46" s="78" t="s">
        <v>32</v>
      </c>
      <c r="F46" s="174">
        <v>6800</v>
      </c>
      <c r="G46" s="165">
        <v>54400</v>
      </c>
      <c r="H46" s="79">
        <v>7224909000</v>
      </c>
    </row>
    <row r="47" spans="1:8" s="81" customFormat="1" x14ac:dyDescent="0.25">
      <c r="A47" s="180" t="s">
        <v>109</v>
      </c>
      <c r="B47" s="76" t="s">
        <v>186</v>
      </c>
      <c r="C47" s="77" t="s">
        <v>126</v>
      </c>
      <c r="D47" s="77">
        <v>10</v>
      </c>
      <c r="E47" s="78" t="s">
        <v>32</v>
      </c>
      <c r="F47" s="174">
        <v>12800</v>
      </c>
      <c r="G47" s="165">
        <v>75093</v>
      </c>
      <c r="H47" s="79">
        <v>7224909000</v>
      </c>
    </row>
    <row r="48" spans="1:8" s="81" customFormat="1" x14ac:dyDescent="0.25">
      <c r="A48" s="180" t="s">
        <v>110</v>
      </c>
      <c r="B48" s="76" t="s">
        <v>194</v>
      </c>
      <c r="C48" s="80" t="s">
        <v>126</v>
      </c>
      <c r="D48" s="80">
        <v>1</v>
      </c>
      <c r="E48" s="80" t="s">
        <v>195</v>
      </c>
      <c r="F48" s="79">
        <v>719</v>
      </c>
      <c r="G48" s="168">
        <f t="shared" ref="G48:G111" si="2">F48*D48</f>
        <v>719</v>
      </c>
      <c r="H48" s="24">
        <v>6815101000</v>
      </c>
    </row>
    <row r="49" spans="1:8" s="81" customFormat="1" x14ac:dyDescent="0.25">
      <c r="A49" s="180" t="s">
        <v>111</v>
      </c>
      <c r="B49" s="76" t="s">
        <v>196</v>
      </c>
      <c r="C49" s="80" t="s">
        <v>126</v>
      </c>
      <c r="D49" s="80">
        <v>1</v>
      </c>
      <c r="E49" s="80" t="s">
        <v>195</v>
      </c>
      <c r="F49" s="79">
        <v>415.8</v>
      </c>
      <c r="G49" s="169">
        <f t="shared" si="2"/>
        <v>415.8</v>
      </c>
      <c r="H49" s="24">
        <v>6815101000</v>
      </c>
    </row>
    <row r="50" spans="1:8" s="81" customFormat="1" x14ac:dyDescent="0.25">
      <c r="A50" s="180" t="s">
        <v>112</v>
      </c>
      <c r="B50" s="76" t="s">
        <v>197</v>
      </c>
      <c r="C50" s="80" t="s">
        <v>126</v>
      </c>
      <c r="D50" s="80">
        <v>1</v>
      </c>
      <c r="E50" s="80" t="s">
        <v>195</v>
      </c>
      <c r="F50" s="79">
        <v>205.3</v>
      </c>
      <c r="G50" s="169">
        <f t="shared" si="2"/>
        <v>205.3</v>
      </c>
      <c r="H50" s="24">
        <v>6815101000</v>
      </c>
    </row>
    <row r="51" spans="1:8" s="81" customFormat="1" x14ac:dyDescent="0.25">
      <c r="A51" s="180" t="s">
        <v>113</v>
      </c>
      <c r="B51" s="76" t="s">
        <v>198</v>
      </c>
      <c r="C51" s="80" t="s">
        <v>126</v>
      </c>
      <c r="D51" s="80">
        <v>1</v>
      </c>
      <c r="E51" s="80" t="s">
        <v>195</v>
      </c>
      <c r="F51" s="79">
        <v>220.4</v>
      </c>
      <c r="G51" s="169">
        <f t="shared" si="2"/>
        <v>220.4</v>
      </c>
      <c r="H51" s="24">
        <v>6815101000</v>
      </c>
    </row>
    <row r="52" spans="1:8" s="81" customFormat="1" x14ac:dyDescent="0.25">
      <c r="A52" s="180" t="s">
        <v>114</v>
      </c>
      <c r="B52" s="76" t="s">
        <v>199</v>
      </c>
      <c r="C52" s="80" t="s">
        <v>126</v>
      </c>
      <c r="D52" s="80">
        <v>1</v>
      </c>
      <c r="E52" s="80" t="s">
        <v>195</v>
      </c>
      <c r="F52" s="79">
        <v>392.4</v>
      </c>
      <c r="G52" s="169">
        <f t="shared" si="2"/>
        <v>392.4</v>
      </c>
      <c r="H52" s="24">
        <v>6815101000</v>
      </c>
    </row>
    <row r="53" spans="1:8" s="81" customFormat="1" x14ac:dyDescent="0.25">
      <c r="A53" s="180" t="s">
        <v>115</v>
      </c>
      <c r="B53" s="76" t="s">
        <v>200</v>
      </c>
      <c r="C53" s="80" t="s">
        <v>126</v>
      </c>
      <c r="D53" s="80">
        <v>1</v>
      </c>
      <c r="E53" s="80" t="s">
        <v>195</v>
      </c>
      <c r="F53" s="79">
        <v>211.3</v>
      </c>
      <c r="G53" s="169">
        <f t="shared" si="2"/>
        <v>211.3</v>
      </c>
      <c r="H53" s="24">
        <v>3917320009</v>
      </c>
    </row>
    <row r="54" spans="1:8" s="81" customFormat="1" x14ac:dyDescent="0.25">
      <c r="A54" s="180" t="s">
        <v>116</v>
      </c>
      <c r="B54" s="76" t="s">
        <v>201</v>
      </c>
      <c r="C54" s="80" t="s">
        <v>126</v>
      </c>
      <c r="D54" s="80">
        <v>1</v>
      </c>
      <c r="E54" s="80" t="s">
        <v>195</v>
      </c>
      <c r="F54" s="79">
        <v>238.9</v>
      </c>
      <c r="G54" s="169">
        <f t="shared" si="2"/>
        <v>238.9</v>
      </c>
      <c r="H54" s="24">
        <v>3917320009</v>
      </c>
    </row>
    <row r="55" spans="1:8" s="81" customFormat="1" x14ac:dyDescent="0.25">
      <c r="A55" s="180" t="s">
        <v>117</v>
      </c>
      <c r="B55" s="76" t="s">
        <v>202</v>
      </c>
      <c r="C55" s="80" t="s">
        <v>126</v>
      </c>
      <c r="D55" s="80">
        <v>1</v>
      </c>
      <c r="E55" s="80" t="s">
        <v>195</v>
      </c>
      <c r="F55" s="79">
        <v>95.3</v>
      </c>
      <c r="G55" s="169">
        <f t="shared" si="2"/>
        <v>95.3</v>
      </c>
      <c r="H55" s="24">
        <v>3917320009</v>
      </c>
    </row>
    <row r="56" spans="1:8" s="81" customFormat="1" x14ac:dyDescent="0.25">
      <c r="A56" s="180" t="s">
        <v>118</v>
      </c>
      <c r="B56" s="76" t="s">
        <v>203</v>
      </c>
      <c r="C56" s="80" t="s">
        <v>126</v>
      </c>
      <c r="D56" s="80">
        <v>1</v>
      </c>
      <c r="E56" s="80" t="s">
        <v>195</v>
      </c>
      <c r="F56" s="79">
        <v>113.4</v>
      </c>
      <c r="G56" s="169">
        <f t="shared" si="2"/>
        <v>113.4</v>
      </c>
      <c r="H56" s="24">
        <v>3917320009</v>
      </c>
    </row>
    <row r="57" spans="1:8" s="81" customFormat="1" x14ac:dyDescent="0.25">
      <c r="A57" s="180" t="s">
        <v>119</v>
      </c>
      <c r="B57" s="76" t="s">
        <v>204</v>
      </c>
      <c r="C57" s="80" t="s">
        <v>126</v>
      </c>
      <c r="D57" s="80">
        <v>2</v>
      </c>
      <c r="E57" s="80" t="s">
        <v>195</v>
      </c>
      <c r="F57" s="79">
        <v>14.87</v>
      </c>
      <c r="G57" s="169">
        <f t="shared" si="2"/>
        <v>29.74</v>
      </c>
      <c r="H57" s="24">
        <v>3917320009</v>
      </c>
    </row>
    <row r="58" spans="1:8" s="81" customFormat="1" x14ac:dyDescent="0.25">
      <c r="A58" s="180" t="s">
        <v>120</v>
      </c>
      <c r="B58" s="76" t="s">
        <v>205</v>
      </c>
      <c r="C58" s="80" t="s">
        <v>126</v>
      </c>
      <c r="D58" s="80">
        <v>2</v>
      </c>
      <c r="E58" s="80" t="s">
        <v>195</v>
      </c>
      <c r="F58" s="79">
        <v>11.06</v>
      </c>
      <c r="G58" s="169">
        <f t="shared" si="2"/>
        <v>22.12</v>
      </c>
      <c r="H58" s="24">
        <v>3917320009</v>
      </c>
    </row>
    <row r="59" spans="1:8" s="81" customFormat="1" x14ac:dyDescent="0.25">
      <c r="A59" s="180" t="s">
        <v>121</v>
      </c>
      <c r="B59" s="76" t="s">
        <v>206</v>
      </c>
      <c r="C59" s="80" t="s">
        <v>126</v>
      </c>
      <c r="D59" s="80">
        <v>4</v>
      </c>
      <c r="E59" s="80" t="s">
        <v>195</v>
      </c>
      <c r="F59" s="79">
        <v>14.23</v>
      </c>
      <c r="G59" s="169">
        <f t="shared" si="2"/>
        <v>56.92</v>
      </c>
      <c r="H59" s="24">
        <v>3917320009</v>
      </c>
    </row>
    <row r="60" spans="1:8" s="81" customFormat="1" x14ac:dyDescent="0.25">
      <c r="A60" s="180" t="s">
        <v>122</v>
      </c>
      <c r="B60" s="76" t="s">
        <v>207</v>
      </c>
      <c r="C60" s="80" t="s">
        <v>126</v>
      </c>
      <c r="D60" s="80">
        <v>4</v>
      </c>
      <c r="E60" s="80" t="s">
        <v>195</v>
      </c>
      <c r="F60" s="79">
        <v>14.47</v>
      </c>
      <c r="G60" s="169">
        <f t="shared" si="2"/>
        <v>57.88</v>
      </c>
      <c r="H60" s="24">
        <v>3917320009</v>
      </c>
    </row>
    <row r="61" spans="1:8" s="81" customFormat="1" x14ac:dyDescent="0.25">
      <c r="A61" s="180" t="s">
        <v>123</v>
      </c>
      <c r="B61" s="76" t="s">
        <v>208</v>
      </c>
      <c r="C61" s="80" t="s">
        <v>126</v>
      </c>
      <c r="D61" s="80">
        <v>2</v>
      </c>
      <c r="E61" s="80" t="s">
        <v>195</v>
      </c>
      <c r="F61" s="79">
        <v>14.91</v>
      </c>
      <c r="G61" s="169">
        <f t="shared" si="2"/>
        <v>29.82</v>
      </c>
      <c r="H61" s="24">
        <v>3917320009</v>
      </c>
    </row>
    <row r="62" spans="1:8" s="81" customFormat="1" x14ac:dyDescent="0.25">
      <c r="A62" s="180" t="s">
        <v>124</v>
      </c>
      <c r="B62" s="76" t="s">
        <v>209</v>
      </c>
      <c r="C62" s="80" t="s">
        <v>126</v>
      </c>
      <c r="D62" s="80">
        <v>4</v>
      </c>
      <c r="E62" s="80" t="s">
        <v>195</v>
      </c>
      <c r="F62" s="79">
        <v>15.47</v>
      </c>
      <c r="G62" s="169">
        <f t="shared" si="2"/>
        <v>61.88</v>
      </c>
      <c r="H62" s="24">
        <v>3917320009</v>
      </c>
    </row>
    <row r="63" spans="1:8" s="81" customFormat="1" x14ac:dyDescent="0.25">
      <c r="A63" s="180" t="s">
        <v>125</v>
      </c>
      <c r="B63" s="76" t="s">
        <v>210</v>
      </c>
      <c r="C63" s="80" t="s">
        <v>126</v>
      </c>
      <c r="D63" s="80">
        <v>3</v>
      </c>
      <c r="E63" s="80" t="s">
        <v>195</v>
      </c>
      <c r="F63" s="79">
        <v>16.02</v>
      </c>
      <c r="G63" s="169">
        <f t="shared" si="2"/>
        <v>48.06</v>
      </c>
      <c r="H63" s="24">
        <v>3917320009</v>
      </c>
    </row>
    <row r="64" spans="1:8" s="81" customFormat="1" x14ac:dyDescent="0.25">
      <c r="A64" s="180" t="s">
        <v>1167</v>
      </c>
      <c r="B64" s="76" t="s">
        <v>211</v>
      </c>
      <c r="C64" s="80" t="s">
        <v>126</v>
      </c>
      <c r="D64" s="80">
        <v>2</v>
      </c>
      <c r="E64" s="80" t="s">
        <v>195</v>
      </c>
      <c r="F64" s="79">
        <v>46.06</v>
      </c>
      <c r="G64" s="169">
        <f t="shared" si="2"/>
        <v>92.12</v>
      </c>
      <c r="H64" s="24">
        <v>3917320009</v>
      </c>
    </row>
    <row r="65" spans="1:8" s="81" customFormat="1" x14ac:dyDescent="0.25">
      <c r="A65" s="180" t="s">
        <v>1168</v>
      </c>
      <c r="B65" s="76" t="s">
        <v>212</v>
      </c>
      <c r="C65" s="80" t="s">
        <v>126</v>
      </c>
      <c r="D65" s="80">
        <v>3</v>
      </c>
      <c r="E65" s="80" t="s">
        <v>195</v>
      </c>
      <c r="F65" s="79">
        <v>17.14</v>
      </c>
      <c r="G65" s="169">
        <f t="shared" si="2"/>
        <v>51.42</v>
      </c>
      <c r="H65" s="24">
        <v>3917320009</v>
      </c>
    </row>
    <row r="66" spans="1:8" s="81" customFormat="1" x14ac:dyDescent="0.25">
      <c r="A66" s="180" t="s">
        <v>1169</v>
      </c>
      <c r="B66" s="76" t="s">
        <v>213</v>
      </c>
      <c r="C66" s="80" t="s">
        <v>126</v>
      </c>
      <c r="D66" s="80">
        <v>2</v>
      </c>
      <c r="E66" s="80" t="s">
        <v>195</v>
      </c>
      <c r="F66" s="79">
        <v>41.62</v>
      </c>
      <c r="G66" s="169">
        <f t="shared" si="2"/>
        <v>83.24</v>
      </c>
      <c r="H66" s="24">
        <v>3917320009</v>
      </c>
    </row>
    <row r="67" spans="1:8" s="81" customFormat="1" x14ac:dyDescent="0.25">
      <c r="A67" s="180" t="s">
        <v>1170</v>
      </c>
      <c r="B67" s="76" t="s">
        <v>214</v>
      </c>
      <c r="C67" s="80" t="s">
        <v>126</v>
      </c>
      <c r="D67" s="80">
        <v>2</v>
      </c>
      <c r="E67" s="80" t="s">
        <v>195</v>
      </c>
      <c r="F67" s="79">
        <v>46.4</v>
      </c>
      <c r="G67" s="169">
        <f t="shared" si="2"/>
        <v>92.8</v>
      </c>
      <c r="H67" s="24">
        <v>3917320009</v>
      </c>
    </row>
    <row r="68" spans="1:8" s="81" customFormat="1" x14ac:dyDescent="0.25">
      <c r="A68" s="180" t="s">
        <v>1171</v>
      </c>
      <c r="B68" s="76" t="s">
        <v>215</v>
      </c>
      <c r="C68" s="80" t="s">
        <v>126</v>
      </c>
      <c r="D68" s="80">
        <v>1</v>
      </c>
      <c r="E68" s="80" t="s">
        <v>195</v>
      </c>
      <c r="F68" s="79">
        <v>362.1</v>
      </c>
      <c r="G68" s="169">
        <f t="shared" si="2"/>
        <v>362.1</v>
      </c>
      <c r="H68" s="24">
        <v>5911909000</v>
      </c>
    </row>
    <row r="69" spans="1:8" s="81" customFormat="1" x14ac:dyDescent="0.25">
      <c r="A69" s="180" t="s">
        <v>1172</v>
      </c>
      <c r="B69" s="76" t="s">
        <v>216</v>
      </c>
      <c r="C69" s="80" t="s">
        <v>126</v>
      </c>
      <c r="D69" s="80">
        <v>1</v>
      </c>
      <c r="E69" s="80" t="s">
        <v>195</v>
      </c>
      <c r="F69" s="79">
        <v>535</v>
      </c>
      <c r="G69" s="169">
        <f t="shared" si="2"/>
        <v>535</v>
      </c>
      <c r="H69" s="24">
        <v>5911909000</v>
      </c>
    </row>
    <row r="70" spans="1:8" s="81" customFormat="1" x14ac:dyDescent="0.25">
      <c r="A70" s="180" t="s">
        <v>1173</v>
      </c>
      <c r="B70" s="76" t="s">
        <v>217</v>
      </c>
      <c r="C70" s="80" t="s">
        <v>126</v>
      </c>
      <c r="D70" s="80">
        <v>1</v>
      </c>
      <c r="E70" s="80" t="s">
        <v>195</v>
      </c>
      <c r="F70" s="79">
        <v>325</v>
      </c>
      <c r="G70" s="169">
        <f t="shared" si="2"/>
        <v>325</v>
      </c>
      <c r="H70" s="24">
        <v>6806100008</v>
      </c>
    </row>
    <row r="71" spans="1:8" s="81" customFormat="1" x14ac:dyDescent="0.25">
      <c r="A71" s="180" t="s">
        <v>1174</v>
      </c>
      <c r="B71" s="76" t="s">
        <v>218</v>
      </c>
      <c r="C71" s="80" t="s">
        <v>126</v>
      </c>
      <c r="D71" s="80">
        <v>1</v>
      </c>
      <c r="E71" s="80" t="s">
        <v>195</v>
      </c>
      <c r="F71" s="79">
        <v>299.3</v>
      </c>
      <c r="G71" s="169">
        <f t="shared" si="2"/>
        <v>299.3</v>
      </c>
      <c r="H71" s="24">
        <v>6806100008</v>
      </c>
    </row>
    <row r="72" spans="1:8" s="81" customFormat="1" ht="28.9" customHeight="1" x14ac:dyDescent="0.25">
      <c r="A72" s="180" t="s">
        <v>1175</v>
      </c>
      <c r="B72" s="76" t="s">
        <v>219</v>
      </c>
      <c r="C72" s="80" t="s">
        <v>126</v>
      </c>
      <c r="D72" s="80">
        <v>1</v>
      </c>
      <c r="E72" s="80" t="s">
        <v>195</v>
      </c>
      <c r="F72" s="79">
        <v>321.89999999999998</v>
      </c>
      <c r="G72" s="169">
        <f t="shared" si="2"/>
        <v>321.89999999999998</v>
      </c>
      <c r="H72" s="24">
        <v>3907300000</v>
      </c>
    </row>
    <row r="73" spans="1:8" s="81" customFormat="1" ht="28.9" customHeight="1" x14ac:dyDescent="0.25">
      <c r="A73" s="180" t="s">
        <v>1176</v>
      </c>
      <c r="B73" s="76" t="s">
        <v>220</v>
      </c>
      <c r="C73" s="80" t="s">
        <v>126</v>
      </c>
      <c r="D73" s="80">
        <v>1</v>
      </c>
      <c r="E73" s="80" t="s">
        <v>195</v>
      </c>
      <c r="F73" s="79">
        <v>104.5</v>
      </c>
      <c r="G73" s="169">
        <f t="shared" si="2"/>
        <v>104.5</v>
      </c>
      <c r="H73" s="24">
        <v>3208909109</v>
      </c>
    </row>
    <row r="74" spans="1:8" s="81" customFormat="1" ht="28.9" customHeight="1" x14ac:dyDescent="0.25">
      <c r="A74" s="180" t="s">
        <v>1177</v>
      </c>
      <c r="B74" s="76" t="s">
        <v>221</v>
      </c>
      <c r="C74" s="80" t="s">
        <v>126</v>
      </c>
      <c r="D74" s="80">
        <v>2</v>
      </c>
      <c r="E74" s="80" t="s">
        <v>195</v>
      </c>
      <c r="F74" s="79">
        <v>36.409999999999997</v>
      </c>
      <c r="G74" s="169">
        <f t="shared" si="2"/>
        <v>72.819999999999993</v>
      </c>
      <c r="H74" s="24">
        <v>3921190000</v>
      </c>
    </row>
    <row r="75" spans="1:8" s="81" customFormat="1" ht="28.9" customHeight="1" x14ac:dyDescent="0.25">
      <c r="A75" s="180" t="s">
        <v>1178</v>
      </c>
      <c r="B75" s="76" t="s">
        <v>222</v>
      </c>
      <c r="C75" s="80" t="s">
        <v>126</v>
      </c>
      <c r="D75" s="80">
        <v>2</v>
      </c>
      <c r="E75" s="80" t="s">
        <v>195</v>
      </c>
      <c r="F75" s="79">
        <v>36.409999999999997</v>
      </c>
      <c r="G75" s="169">
        <f t="shared" si="2"/>
        <v>72.819999999999993</v>
      </c>
      <c r="H75" s="24">
        <v>3921190000</v>
      </c>
    </row>
    <row r="76" spans="1:8" s="81" customFormat="1" ht="28.9" customHeight="1" x14ac:dyDescent="0.25">
      <c r="A76" s="180" t="s">
        <v>1179</v>
      </c>
      <c r="B76" s="76" t="s">
        <v>223</v>
      </c>
      <c r="C76" s="80" t="s">
        <v>126</v>
      </c>
      <c r="D76" s="80">
        <v>4</v>
      </c>
      <c r="E76" s="80" t="s">
        <v>195</v>
      </c>
      <c r="F76" s="79">
        <v>51.6</v>
      </c>
      <c r="G76" s="169">
        <f t="shared" si="2"/>
        <v>206.4</v>
      </c>
      <c r="H76" s="24">
        <v>3921190000</v>
      </c>
    </row>
    <row r="77" spans="1:8" s="81" customFormat="1" ht="28.9" customHeight="1" x14ac:dyDescent="0.25">
      <c r="A77" s="180" t="s">
        <v>1180</v>
      </c>
      <c r="B77" s="76" t="s">
        <v>224</v>
      </c>
      <c r="C77" s="80" t="s">
        <v>126</v>
      </c>
      <c r="D77" s="80">
        <v>1</v>
      </c>
      <c r="E77" s="80" t="s">
        <v>195</v>
      </c>
      <c r="F77" s="79">
        <v>175.9</v>
      </c>
      <c r="G77" s="169">
        <f t="shared" si="2"/>
        <v>175.9</v>
      </c>
      <c r="H77" s="24">
        <v>2520200000</v>
      </c>
    </row>
    <row r="78" spans="1:8" s="81" customFormat="1" ht="28.9" customHeight="1" x14ac:dyDescent="0.25">
      <c r="A78" s="180" t="s">
        <v>1181</v>
      </c>
      <c r="B78" s="76" t="s">
        <v>225</v>
      </c>
      <c r="C78" s="80" t="s">
        <v>126</v>
      </c>
      <c r="D78" s="80">
        <v>4</v>
      </c>
      <c r="E78" s="80" t="s">
        <v>195</v>
      </c>
      <c r="F78" s="79">
        <v>4.4000000000000004</v>
      </c>
      <c r="G78" s="169">
        <f t="shared" si="2"/>
        <v>17.600000000000001</v>
      </c>
      <c r="H78" s="24">
        <v>3506100000</v>
      </c>
    </row>
    <row r="79" spans="1:8" s="81" customFormat="1" ht="28.9" customHeight="1" x14ac:dyDescent="0.25">
      <c r="A79" s="180" t="s">
        <v>1182</v>
      </c>
      <c r="B79" s="76" t="s">
        <v>226</v>
      </c>
      <c r="C79" s="80" t="s">
        <v>126</v>
      </c>
      <c r="D79" s="80">
        <v>4</v>
      </c>
      <c r="E79" s="80" t="s">
        <v>195</v>
      </c>
      <c r="F79" s="79">
        <v>4.4000000000000004</v>
      </c>
      <c r="G79" s="169">
        <f t="shared" si="2"/>
        <v>17.600000000000001</v>
      </c>
      <c r="H79" s="24">
        <v>3506100000</v>
      </c>
    </row>
    <row r="80" spans="1:8" s="81" customFormat="1" ht="28.9" customHeight="1" x14ac:dyDescent="0.25">
      <c r="A80" s="180" t="s">
        <v>1183</v>
      </c>
      <c r="B80" s="76" t="s">
        <v>227</v>
      </c>
      <c r="C80" s="80" t="s">
        <v>126</v>
      </c>
      <c r="D80" s="80">
        <v>4</v>
      </c>
      <c r="E80" s="80" t="s">
        <v>195</v>
      </c>
      <c r="F80" s="79">
        <v>4.4000000000000004</v>
      </c>
      <c r="G80" s="169">
        <f t="shared" si="2"/>
        <v>17.600000000000001</v>
      </c>
      <c r="H80" s="24">
        <v>3506100000</v>
      </c>
    </row>
    <row r="81" spans="1:8" s="81" customFormat="1" ht="28.9" customHeight="1" x14ac:dyDescent="0.25">
      <c r="A81" s="180" t="s">
        <v>1184</v>
      </c>
      <c r="B81" s="76" t="s">
        <v>228</v>
      </c>
      <c r="C81" s="80" t="s">
        <v>126</v>
      </c>
      <c r="D81" s="80">
        <v>2</v>
      </c>
      <c r="E81" s="80" t="s">
        <v>195</v>
      </c>
      <c r="F81" s="79">
        <v>10.8</v>
      </c>
      <c r="G81" s="169">
        <f t="shared" si="2"/>
        <v>21.6</v>
      </c>
      <c r="H81" s="24">
        <v>3919900000</v>
      </c>
    </row>
    <row r="82" spans="1:8" s="81" customFormat="1" ht="28.9" customHeight="1" x14ac:dyDescent="0.25">
      <c r="A82" s="180" t="s">
        <v>1185</v>
      </c>
      <c r="B82" s="76" t="s">
        <v>229</v>
      </c>
      <c r="C82" s="80" t="s">
        <v>126</v>
      </c>
      <c r="D82" s="80">
        <v>1</v>
      </c>
      <c r="E82" s="80" t="s">
        <v>195</v>
      </c>
      <c r="F82" s="79">
        <v>126.1</v>
      </c>
      <c r="G82" s="169">
        <f t="shared" si="2"/>
        <v>126.1</v>
      </c>
      <c r="H82" s="24">
        <v>3208109000</v>
      </c>
    </row>
    <row r="83" spans="1:8" s="81" customFormat="1" x14ac:dyDescent="0.25">
      <c r="A83" s="180" t="s">
        <v>1186</v>
      </c>
      <c r="B83" s="76" t="s">
        <v>230</v>
      </c>
      <c r="C83" s="80" t="s">
        <v>126</v>
      </c>
      <c r="D83" s="80">
        <v>1</v>
      </c>
      <c r="E83" s="80" t="s">
        <v>195</v>
      </c>
      <c r="F83" s="79">
        <v>26.3</v>
      </c>
      <c r="G83" s="169">
        <f t="shared" si="2"/>
        <v>26.3</v>
      </c>
      <c r="H83" s="24">
        <v>3208909109</v>
      </c>
    </row>
    <row r="84" spans="1:8" s="81" customFormat="1" ht="28.9" customHeight="1" x14ac:dyDescent="0.25">
      <c r="A84" s="180" t="s">
        <v>1187</v>
      </c>
      <c r="B84" s="76" t="s">
        <v>231</v>
      </c>
      <c r="C84" s="80" t="s">
        <v>126</v>
      </c>
      <c r="D84" s="80">
        <v>1</v>
      </c>
      <c r="E84" s="80" t="s">
        <v>195</v>
      </c>
      <c r="F84" s="79">
        <v>31.9</v>
      </c>
      <c r="G84" s="169">
        <f t="shared" si="2"/>
        <v>31.9</v>
      </c>
      <c r="H84" s="24">
        <v>3208909109</v>
      </c>
    </row>
    <row r="85" spans="1:8" s="81" customFormat="1" x14ac:dyDescent="0.25">
      <c r="A85" s="180" t="s">
        <v>1188</v>
      </c>
      <c r="B85" s="76" t="s">
        <v>232</v>
      </c>
      <c r="C85" s="80" t="s">
        <v>126</v>
      </c>
      <c r="D85" s="80">
        <v>1</v>
      </c>
      <c r="E85" s="80" t="s">
        <v>195</v>
      </c>
      <c r="F85" s="79">
        <v>20.2</v>
      </c>
      <c r="G85" s="169">
        <f t="shared" si="2"/>
        <v>20.2</v>
      </c>
      <c r="H85" s="24">
        <v>3212900000</v>
      </c>
    </row>
    <row r="86" spans="1:8" s="81" customFormat="1" ht="30" x14ac:dyDescent="0.25">
      <c r="A86" s="180" t="s">
        <v>1189</v>
      </c>
      <c r="B86" s="76" t="s">
        <v>233</v>
      </c>
      <c r="C86" s="80" t="s">
        <v>126</v>
      </c>
      <c r="D86" s="80">
        <v>3</v>
      </c>
      <c r="E86" s="80" t="s">
        <v>195</v>
      </c>
      <c r="F86" s="79">
        <v>12</v>
      </c>
      <c r="G86" s="169">
        <f t="shared" si="2"/>
        <v>36</v>
      </c>
      <c r="H86" s="24">
        <v>3403990000</v>
      </c>
    </row>
    <row r="87" spans="1:8" s="81" customFormat="1" ht="32.450000000000003" customHeight="1" x14ac:dyDescent="0.25">
      <c r="A87" s="180" t="s">
        <v>1190</v>
      </c>
      <c r="B87" s="76" t="s">
        <v>234</v>
      </c>
      <c r="C87" s="80" t="s">
        <v>126</v>
      </c>
      <c r="D87" s="80">
        <v>3</v>
      </c>
      <c r="E87" s="80" t="s">
        <v>195</v>
      </c>
      <c r="F87" s="79">
        <v>17.2</v>
      </c>
      <c r="G87" s="169">
        <f t="shared" si="2"/>
        <v>51.599999999999994</v>
      </c>
      <c r="H87" s="24">
        <v>3403990000</v>
      </c>
    </row>
    <row r="88" spans="1:8" s="81" customFormat="1" x14ac:dyDescent="0.25">
      <c r="A88" s="180" t="s">
        <v>1191</v>
      </c>
      <c r="B88" s="76" t="s">
        <v>235</v>
      </c>
      <c r="C88" s="80" t="s">
        <v>126</v>
      </c>
      <c r="D88" s="80">
        <v>1</v>
      </c>
      <c r="E88" s="80" t="s">
        <v>195</v>
      </c>
      <c r="F88" s="79">
        <v>67.2</v>
      </c>
      <c r="G88" s="169">
        <f t="shared" si="2"/>
        <v>67.2</v>
      </c>
      <c r="H88" s="24">
        <v>8504318008</v>
      </c>
    </row>
    <row r="89" spans="1:8" s="81" customFormat="1" x14ac:dyDescent="0.25">
      <c r="A89" s="180" t="s">
        <v>1192</v>
      </c>
      <c r="B89" s="76" t="s">
        <v>236</v>
      </c>
      <c r="C89" s="80" t="s">
        <v>126</v>
      </c>
      <c r="D89" s="80">
        <v>1</v>
      </c>
      <c r="E89" s="80" t="s">
        <v>195</v>
      </c>
      <c r="F89" s="79">
        <v>18.100000000000001</v>
      </c>
      <c r="G89" s="169">
        <f t="shared" si="2"/>
        <v>18.100000000000001</v>
      </c>
      <c r="H89" s="24">
        <v>8504318008</v>
      </c>
    </row>
    <row r="90" spans="1:8" s="81" customFormat="1" x14ac:dyDescent="0.25">
      <c r="A90" s="180" t="s">
        <v>1193</v>
      </c>
      <c r="B90" s="76" t="s">
        <v>237</v>
      </c>
      <c r="C90" s="80" t="s">
        <v>126</v>
      </c>
      <c r="D90" s="80">
        <v>1</v>
      </c>
      <c r="E90" s="80" t="s">
        <v>195</v>
      </c>
      <c r="F90" s="79">
        <v>42.6</v>
      </c>
      <c r="G90" s="169">
        <f t="shared" si="2"/>
        <v>42.6</v>
      </c>
      <c r="H90" s="24">
        <v>8504318008</v>
      </c>
    </row>
    <row r="91" spans="1:8" s="81" customFormat="1" ht="30" x14ac:dyDescent="0.25">
      <c r="A91" s="180" t="s">
        <v>1194</v>
      </c>
      <c r="B91" s="76" t="s">
        <v>238</v>
      </c>
      <c r="C91" s="80" t="s">
        <v>126</v>
      </c>
      <c r="D91" s="80">
        <v>5</v>
      </c>
      <c r="E91" s="80" t="s">
        <v>195</v>
      </c>
      <c r="F91" s="79">
        <v>1.8</v>
      </c>
      <c r="G91" s="169">
        <f t="shared" si="2"/>
        <v>9</v>
      </c>
      <c r="H91" s="24">
        <v>3924900009</v>
      </c>
    </row>
    <row r="92" spans="1:8" s="81" customFormat="1" x14ac:dyDescent="0.25">
      <c r="A92" s="180" t="s">
        <v>1195</v>
      </c>
      <c r="B92" s="76" t="s">
        <v>239</v>
      </c>
      <c r="C92" s="80" t="s">
        <v>126</v>
      </c>
      <c r="D92" s="80">
        <v>1</v>
      </c>
      <c r="E92" s="80" t="s">
        <v>195</v>
      </c>
      <c r="F92" s="79">
        <v>350</v>
      </c>
      <c r="G92" s="169">
        <f t="shared" si="2"/>
        <v>350</v>
      </c>
      <c r="H92" s="24">
        <v>8515299500</v>
      </c>
    </row>
    <row r="93" spans="1:8" s="81" customFormat="1" ht="31.9" customHeight="1" x14ac:dyDescent="0.25">
      <c r="A93" s="180" t="s">
        <v>1196</v>
      </c>
      <c r="B93" s="76" t="s">
        <v>240</v>
      </c>
      <c r="C93" s="80" t="s">
        <v>126</v>
      </c>
      <c r="D93" s="80">
        <v>1</v>
      </c>
      <c r="E93" s="80" t="s">
        <v>195</v>
      </c>
      <c r="F93" s="79">
        <v>154</v>
      </c>
      <c r="G93" s="169">
        <f t="shared" si="2"/>
        <v>154</v>
      </c>
      <c r="H93" s="24">
        <v>3923210000</v>
      </c>
    </row>
    <row r="94" spans="1:8" s="81" customFormat="1" ht="30" x14ac:dyDescent="0.25">
      <c r="A94" s="180" t="s">
        <v>1197</v>
      </c>
      <c r="B94" s="76" t="s">
        <v>241</v>
      </c>
      <c r="C94" s="80" t="s">
        <v>126</v>
      </c>
      <c r="D94" s="80">
        <v>1</v>
      </c>
      <c r="E94" s="80" t="s">
        <v>195</v>
      </c>
      <c r="F94" s="79">
        <v>100.9</v>
      </c>
      <c r="G94" s="169">
        <f t="shared" si="2"/>
        <v>100.9</v>
      </c>
      <c r="H94" s="24">
        <v>3919108000</v>
      </c>
    </row>
    <row r="95" spans="1:8" s="81" customFormat="1" x14ac:dyDescent="0.25">
      <c r="A95" s="180" t="s">
        <v>1198</v>
      </c>
      <c r="B95" s="76" t="s">
        <v>242</v>
      </c>
      <c r="C95" s="80" t="s">
        <v>126</v>
      </c>
      <c r="D95" s="80">
        <v>1</v>
      </c>
      <c r="E95" s="80" t="s">
        <v>195</v>
      </c>
      <c r="F95" s="79">
        <v>132.80000000000001</v>
      </c>
      <c r="G95" s="169">
        <f t="shared" si="2"/>
        <v>132.80000000000001</v>
      </c>
      <c r="H95" s="24">
        <v>3923210000</v>
      </c>
    </row>
    <row r="96" spans="1:8" s="81" customFormat="1" x14ac:dyDescent="0.25">
      <c r="A96" s="180" t="s">
        <v>1199</v>
      </c>
      <c r="B96" s="76" t="s">
        <v>243</v>
      </c>
      <c r="C96" s="80" t="s">
        <v>126</v>
      </c>
      <c r="D96" s="80">
        <v>1</v>
      </c>
      <c r="E96" s="80" t="s">
        <v>195</v>
      </c>
      <c r="F96" s="79">
        <v>208</v>
      </c>
      <c r="G96" s="169">
        <f t="shared" si="2"/>
        <v>208</v>
      </c>
      <c r="H96" s="24">
        <v>3919108000</v>
      </c>
    </row>
    <row r="97" spans="1:8" s="81" customFormat="1" x14ac:dyDescent="0.25">
      <c r="A97" s="180" t="s">
        <v>1200</v>
      </c>
      <c r="B97" s="76" t="s">
        <v>244</v>
      </c>
      <c r="C97" s="80" t="s">
        <v>126</v>
      </c>
      <c r="D97" s="80">
        <v>1</v>
      </c>
      <c r="E97" s="80" t="s">
        <v>195</v>
      </c>
      <c r="F97" s="79">
        <v>102.2</v>
      </c>
      <c r="G97" s="169">
        <f t="shared" si="2"/>
        <v>102.2</v>
      </c>
      <c r="H97" s="24">
        <v>9619002900</v>
      </c>
    </row>
    <row r="98" spans="1:8" s="81" customFormat="1" ht="19.5" customHeight="1" x14ac:dyDescent="0.25">
      <c r="A98" s="180" t="s">
        <v>1201</v>
      </c>
      <c r="B98" s="76" t="s">
        <v>245</v>
      </c>
      <c r="C98" s="80" t="s">
        <v>126</v>
      </c>
      <c r="D98" s="80">
        <v>1</v>
      </c>
      <c r="E98" s="80" t="s">
        <v>195</v>
      </c>
      <c r="F98" s="79">
        <v>137.69999999999999</v>
      </c>
      <c r="G98" s="169">
        <f t="shared" si="2"/>
        <v>137.69999999999999</v>
      </c>
      <c r="H98" s="24">
        <v>3919900000</v>
      </c>
    </row>
    <row r="99" spans="1:8" s="81" customFormat="1" x14ac:dyDescent="0.25">
      <c r="A99" s="180" t="s">
        <v>1202</v>
      </c>
      <c r="B99" s="76" t="s">
        <v>246</v>
      </c>
      <c r="C99" s="80" t="s">
        <v>126</v>
      </c>
      <c r="D99" s="80">
        <v>1</v>
      </c>
      <c r="E99" s="80" t="s">
        <v>195</v>
      </c>
      <c r="F99" s="79">
        <v>153.30000000000001</v>
      </c>
      <c r="G99" s="169">
        <f t="shared" si="2"/>
        <v>153.30000000000001</v>
      </c>
      <c r="H99" s="24">
        <v>3919900000</v>
      </c>
    </row>
    <row r="100" spans="1:8" s="81" customFormat="1" x14ac:dyDescent="0.25">
      <c r="A100" s="180" t="s">
        <v>1203</v>
      </c>
      <c r="B100" s="76" t="s">
        <v>247</v>
      </c>
      <c r="C100" s="80" t="s">
        <v>126</v>
      </c>
      <c r="D100" s="80">
        <v>1</v>
      </c>
      <c r="E100" s="80" t="s">
        <v>195</v>
      </c>
      <c r="F100" s="79">
        <v>99.6</v>
      </c>
      <c r="G100" s="169">
        <f t="shared" si="2"/>
        <v>99.6</v>
      </c>
      <c r="H100" s="24">
        <v>3919108000</v>
      </c>
    </row>
    <row r="101" spans="1:8" s="81" customFormat="1" x14ac:dyDescent="0.25">
      <c r="A101" s="180" t="s">
        <v>1204</v>
      </c>
      <c r="B101" s="76" t="s">
        <v>248</v>
      </c>
      <c r="C101" s="80" t="s">
        <v>126</v>
      </c>
      <c r="D101" s="80">
        <v>2</v>
      </c>
      <c r="E101" s="80" t="s">
        <v>195</v>
      </c>
      <c r="F101" s="79">
        <v>93.2</v>
      </c>
      <c r="G101" s="169">
        <f t="shared" si="2"/>
        <v>186.4</v>
      </c>
      <c r="H101" s="24">
        <v>3907300000</v>
      </c>
    </row>
    <row r="102" spans="1:8" s="81" customFormat="1" x14ac:dyDescent="0.25">
      <c r="A102" s="180" t="s">
        <v>1205</v>
      </c>
      <c r="B102" s="76" t="s">
        <v>249</v>
      </c>
      <c r="C102" s="80" t="s">
        <v>126</v>
      </c>
      <c r="D102" s="80">
        <v>2</v>
      </c>
      <c r="E102" s="80" t="s">
        <v>195</v>
      </c>
      <c r="F102" s="79">
        <v>105.5</v>
      </c>
      <c r="G102" s="169">
        <f t="shared" si="2"/>
        <v>211</v>
      </c>
      <c r="H102" s="24">
        <v>3208909109</v>
      </c>
    </row>
    <row r="103" spans="1:8" s="81" customFormat="1" ht="27.6" customHeight="1" x14ac:dyDescent="0.25">
      <c r="A103" s="180" t="s">
        <v>1206</v>
      </c>
      <c r="B103" s="76" t="s">
        <v>250</v>
      </c>
      <c r="C103" s="80" t="s">
        <v>126</v>
      </c>
      <c r="D103" s="80">
        <v>4</v>
      </c>
      <c r="E103" s="80" t="s">
        <v>195</v>
      </c>
      <c r="F103" s="79">
        <v>20.399999999999999</v>
      </c>
      <c r="G103" s="169">
        <f t="shared" si="2"/>
        <v>81.599999999999994</v>
      </c>
      <c r="H103" s="24">
        <v>3214101001</v>
      </c>
    </row>
    <row r="104" spans="1:8" s="81" customFormat="1" x14ac:dyDescent="0.25">
      <c r="A104" s="180" t="s">
        <v>1207</v>
      </c>
      <c r="B104" s="76" t="s">
        <v>251</v>
      </c>
      <c r="C104" s="80" t="s">
        <v>126</v>
      </c>
      <c r="D104" s="80">
        <v>1</v>
      </c>
      <c r="E104" s="80" t="s">
        <v>195</v>
      </c>
      <c r="F104" s="79">
        <v>215.2</v>
      </c>
      <c r="G104" s="169">
        <f t="shared" si="2"/>
        <v>215.2</v>
      </c>
      <c r="H104" s="24">
        <v>3208109000</v>
      </c>
    </row>
    <row r="105" spans="1:8" s="81" customFormat="1" x14ac:dyDescent="0.25">
      <c r="A105" s="180" t="s">
        <v>1208</v>
      </c>
      <c r="B105" s="76" t="s">
        <v>252</v>
      </c>
      <c r="C105" s="80" t="s">
        <v>126</v>
      </c>
      <c r="D105" s="80">
        <v>1</v>
      </c>
      <c r="E105" s="80" t="s">
        <v>195</v>
      </c>
      <c r="F105" s="79">
        <v>76.5</v>
      </c>
      <c r="G105" s="169">
        <f t="shared" si="2"/>
        <v>76.5</v>
      </c>
      <c r="H105" s="24">
        <v>3208109000</v>
      </c>
    </row>
    <row r="106" spans="1:8" s="81" customFormat="1" x14ac:dyDescent="0.25">
      <c r="A106" s="180" t="s">
        <v>1209</v>
      </c>
      <c r="B106" s="76" t="s">
        <v>253</v>
      </c>
      <c r="C106" s="80" t="s">
        <v>126</v>
      </c>
      <c r="D106" s="80">
        <v>1</v>
      </c>
      <c r="E106" s="80" t="s">
        <v>195</v>
      </c>
      <c r="F106" s="79">
        <v>25.7</v>
      </c>
      <c r="G106" s="169">
        <f t="shared" si="2"/>
        <v>25.7</v>
      </c>
      <c r="H106" s="24">
        <v>3212900000</v>
      </c>
    </row>
    <row r="107" spans="1:8" s="81" customFormat="1" ht="15" customHeight="1" x14ac:dyDescent="0.25">
      <c r="A107" s="180" t="s">
        <v>1210</v>
      </c>
      <c r="B107" s="76" t="s">
        <v>254</v>
      </c>
      <c r="C107" s="80" t="s">
        <v>126</v>
      </c>
      <c r="D107" s="80">
        <v>2</v>
      </c>
      <c r="E107" s="80" t="s">
        <v>195</v>
      </c>
      <c r="F107" s="79">
        <v>25.6</v>
      </c>
      <c r="G107" s="169">
        <f t="shared" si="2"/>
        <v>51.2</v>
      </c>
      <c r="H107" s="24">
        <v>3208109000</v>
      </c>
    </row>
    <row r="108" spans="1:8" s="81" customFormat="1" x14ac:dyDescent="0.25">
      <c r="A108" s="180" t="s">
        <v>1211</v>
      </c>
      <c r="B108" s="76" t="s">
        <v>255</v>
      </c>
      <c r="C108" s="80" t="s">
        <v>126</v>
      </c>
      <c r="D108" s="80">
        <v>1</v>
      </c>
      <c r="E108" s="80" t="s">
        <v>195</v>
      </c>
      <c r="F108" s="79">
        <v>25.8</v>
      </c>
      <c r="G108" s="169">
        <f t="shared" si="2"/>
        <v>25.8</v>
      </c>
      <c r="H108" s="24">
        <v>7019110000</v>
      </c>
    </row>
    <row r="109" spans="1:8" s="81" customFormat="1" x14ac:dyDescent="0.25">
      <c r="A109" s="180" t="s">
        <v>1212</v>
      </c>
      <c r="B109" s="76" t="s">
        <v>256</v>
      </c>
      <c r="C109" s="80" t="s">
        <v>126</v>
      </c>
      <c r="D109" s="80">
        <v>1</v>
      </c>
      <c r="E109" s="80" t="s">
        <v>195</v>
      </c>
      <c r="F109" s="79">
        <v>143.9</v>
      </c>
      <c r="G109" s="169">
        <f t="shared" si="2"/>
        <v>143.9</v>
      </c>
      <c r="H109" s="24">
        <v>7019310000</v>
      </c>
    </row>
    <row r="110" spans="1:8" s="81" customFormat="1" x14ac:dyDescent="0.25">
      <c r="A110" s="180" t="s">
        <v>1213</v>
      </c>
      <c r="B110" s="76" t="s">
        <v>257</v>
      </c>
      <c r="C110" s="80" t="s">
        <v>126</v>
      </c>
      <c r="D110" s="80">
        <v>1</v>
      </c>
      <c r="E110" s="80" t="s">
        <v>195</v>
      </c>
      <c r="F110" s="79">
        <v>58.8</v>
      </c>
      <c r="G110" s="169">
        <f t="shared" si="2"/>
        <v>58.8</v>
      </c>
      <c r="H110" s="24">
        <v>5603939000</v>
      </c>
    </row>
    <row r="111" spans="1:8" s="81" customFormat="1" x14ac:dyDescent="0.25">
      <c r="A111" s="180" t="s">
        <v>1214</v>
      </c>
      <c r="B111" s="76" t="s">
        <v>258</v>
      </c>
      <c r="C111" s="80" t="s">
        <v>126</v>
      </c>
      <c r="D111" s="80">
        <v>2</v>
      </c>
      <c r="E111" s="80" t="s">
        <v>195</v>
      </c>
      <c r="F111" s="79">
        <v>12.2</v>
      </c>
      <c r="G111" s="169">
        <f t="shared" si="2"/>
        <v>24.4</v>
      </c>
      <c r="H111" s="24">
        <v>3909509000</v>
      </c>
    </row>
    <row r="112" spans="1:8" s="81" customFormat="1" x14ac:dyDescent="0.25">
      <c r="A112" s="180" t="s">
        <v>1215</v>
      </c>
      <c r="B112" s="76" t="s">
        <v>259</v>
      </c>
      <c r="C112" s="80" t="s">
        <v>126</v>
      </c>
      <c r="D112" s="80">
        <v>1</v>
      </c>
      <c r="E112" s="80" t="s">
        <v>195</v>
      </c>
      <c r="F112" s="79">
        <v>17.100000000000001</v>
      </c>
      <c r="G112" s="169">
        <f t="shared" ref="G112:G144" si="3">F112*D112</f>
        <v>17.100000000000001</v>
      </c>
      <c r="H112" s="24">
        <v>3405300000</v>
      </c>
    </row>
    <row r="113" spans="1:8" s="81" customFormat="1" ht="30" x14ac:dyDescent="0.25">
      <c r="A113" s="180" t="s">
        <v>1216</v>
      </c>
      <c r="B113" s="76" t="s">
        <v>260</v>
      </c>
      <c r="C113" s="80" t="s">
        <v>126</v>
      </c>
      <c r="D113" s="80">
        <v>1</v>
      </c>
      <c r="E113" s="80" t="s">
        <v>195</v>
      </c>
      <c r="F113" s="79">
        <v>29.7</v>
      </c>
      <c r="G113" s="169">
        <f t="shared" si="3"/>
        <v>29.7</v>
      </c>
      <c r="H113" s="24">
        <v>8205598099</v>
      </c>
    </row>
    <row r="114" spans="1:8" s="81" customFormat="1" x14ac:dyDescent="0.25">
      <c r="A114" s="180" t="s">
        <v>1217</v>
      </c>
      <c r="B114" s="76" t="s">
        <v>261</v>
      </c>
      <c r="C114" s="80" t="s">
        <v>126</v>
      </c>
      <c r="D114" s="80">
        <v>1</v>
      </c>
      <c r="E114" s="80" t="s">
        <v>195</v>
      </c>
      <c r="F114" s="79">
        <v>39.799999999999997</v>
      </c>
      <c r="G114" s="169">
        <f t="shared" si="3"/>
        <v>39.799999999999997</v>
      </c>
      <c r="H114" s="24">
        <v>7326909808</v>
      </c>
    </row>
    <row r="115" spans="1:8" s="81" customFormat="1" x14ac:dyDescent="0.25">
      <c r="A115" s="180" t="s">
        <v>1218</v>
      </c>
      <c r="B115" s="76" t="s">
        <v>262</v>
      </c>
      <c r="C115" s="80" t="s">
        <v>126</v>
      </c>
      <c r="D115" s="80">
        <v>1</v>
      </c>
      <c r="E115" s="80" t="s">
        <v>195</v>
      </c>
      <c r="F115" s="79">
        <v>24.1</v>
      </c>
      <c r="G115" s="169">
        <f t="shared" si="3"/>
        <v>24.1</v>
      </c>
      <c r="H115" s="24">
        <v>7318190009</v>
      </c>
    </row>
    <row r="116" spans="1:8" s="81" customFormat="1" x14ac:dyDescent="0.25">
      <c r="A116" s="180" t="s">
        <v>1219</v>
      </c>
      <c r="B116" s="76" t="s">
        <v>263</v>
      </c>
      <c r="C116" s="80" t="s">
        <v>126</v>
      </c>
      <c r="D116" s="80">
        <v>1</v>
      </c>
      <c r="E116" s="80" t="s">
        <v>195</v>
      </c>
      <c r="F116" s="79">
        <v>25.8</v>
      </c>
      <c r="G116" s="169">
        <f t="shared" si="3"/>
        <v>25.8</v>
      </c>
      <c r="H116" s="24">
        <v>7326909808</v>
      </c>
    </row>
    <row r="117" spans="1:8" s="81" customFormat="1" x14ac:dyDescent="0.25">
      <c r="A117" s="180" t="s">
        <v>1220</v>
      </c>
      <c r="B117" s="76" t="s">
        <v>264</v>
      </c>
      <c r="C117" s="80" t="s">
        <v>126</v>
      </c>
      <c r="D117" s="80">
        <v>1</v>
      </c>
      <c r="E117" s="80" t="s">
        <v>195</v>
      </c>
      <c r="F117" s="79">
        <v>14.4</v>
      </c>
      <c r="G117" s="169">
        <f t="shared" si="3"/>
        <v>14.4</v>
      </c>
      <c r="H117" s="24">
        <v>7318159009</v>
      </c>
    </row>
    <row r="118" spans="1:8" s="81" customFormat="1" x14ac:dyDescent="0.25">
      <c r="A118" s="180" t="s">
        <v>1221</v>
      </c>
      <c r="B118" s="76" t="s">
        <v>265</v>
      </c>
      <c r="C118" s="80" t="s">
        <v>126</v>
      </c>
      <c r="D118" s="80">
        <v>1</v>
      </c>
      <c r="E118" s="80" t="s">
        <v>195</v>
      </c>
      <c r="F118" s="79">
        <v>34.200000000000003</v>
      </c>
      <c r="G118" s="169">
        <f t="shared" si="3"/>
        <v>34.200000000000003</v>
      </c>
      <c r="H118" s="24">
        <v>8205598099</v>
      </c>
    </row>
    <row r="119" spans="1:8" s="81" customFormat="1" x14ac:dyDescent="0.25">
      <c r="A119" s="180" t="s">
        <v>1222</v>
      </c>
      <c r="B119" s="76" t="s">
        <v>266</v>
      </c>
      <c r="C119" s="80" t="s">
        <v>126</v>
      </c>
      <c r="D119" s="80">
        <v>1</v>
      </c>
      <c r="E119" s="80" t="s">
        <v>195</v>
      </c>
      <c r="F119" s="79">
        <v>12.4</v>
      </c>
      <c r="G119" s="169">
        <f t="shared" si="3"/>
        <v>12.4</v>
      </c>
      <c r="H119" s="24">
        <v>8205598099</v>
      </c>
    </row>
    <row r="120" spans="1:8" s="81" customFormat="1" ht="32.450000000000003" customHeight="1" x14ac:dyDescent="0.25">
      <c r="A120" s="180" t="s">
        <v>1223</v>
      </c>
      <c r="B120" s="76" t="s">
        <v>267</v>
      </c>
      <c r="C120" s="80" t="s">
        <v>126</v>
      </c>
      <c r="D120" s="80">
        <v>2</v>
      </c>
      <c r="E120" s="80" t="s">
        <v>195</v>
      </c>
      <c r="F120" s="79">
        <v>7</v>
      </c>
      <c r="G120" s="169">
        <f t="shared" si="3"/>
        <v>14</v>
      </c>
      <c r="H120" s="24">
        <v>7326909808</v>
      </c>
    </row>
    <row r="121" spans="1:8" s="81" customFormat="1" x14ac:dyDescent="0.25">
      <c r="A121" s="180" t="s">
        <v>1224</v>
      </c>
      <c r="B121" s="76" t="s">
        <v>268</v>
      </c>
      <c r="C121" s="80" t="s">
        <v>126</v>
      </c>
      <c r="D121" s="80">
        <v>1</v>
      </c>
      <c r="E121" s="80" t="s">
        <v>195</v>
      </c>
      <c r="F121" s="79">
        <v>36.5</v>
      </c>
      <c r="G121" s="169">
        <f t="shared" si="3"/>
        <v>36.5</v>
      </c>
      <c r="H121" s="24">
        <v>8205598099</v>
      </c>
    </row>
    <row r="122" spans="1:8" s="81" customFormat="1" x14ac:dyDescent="0.25">
      <c r="A122" s="180" t="s">
        <v>1225</v>
      </c>
      <c r="B122" s="76" t="s">
        <v>269</v>
      </c>
      <c r="C122" s="80" t="s">
        <v>126</v>
      </c>
      <c r="D122" s="80">
        <v>2</v>
      </c>
      <c r="E122" s="80" t="s">
        <v>195</v>
      </c>
      <c r="F122" s="79">
        <v>15.5</v>
      </c>
      <c r="G122" s="169">
        <f t="shared" si="3"/>
        <v>31</v>
      </c>
      <c r="H122" s="24">
        <v>9603500009</v>
      </c>
    </row>
    <row r="123" spans="1:8" s="81" customFormat="1" x14ac:dyDescent="0.25">
      <c r="A123" s="180" t="s">
        <v>1226</v>
      </c>
      <c r="B123" s="76" t="s">
        <v>270</v>
      </c>
      <c r="C123" s="80" t="s">
        <v>126</v>
      </c>
      <c r="D123" s="80">
        <v>1</v>
      </c>
      <c r="E123" s="80" t="s">
        <v>195</v>
      </c>
      <c r="F123" s="79">
        <v>19</v>
      </c>
      <c r="G123" s="169">
        <f t="shared" si="3"/>
        <v>19</v>
      </c>
      <c r="H123" s="24">
        <v>8423101000</v>
      </c>
    </row>
    <row r="124" spans="1:8" s="81" customFormat="1" ht="28.9" customHeight="1" x14ac:dyDescent="0.25">
      <c r="A124" s="180" t="s">
        <v>1227</v>
      </c>
      <c r="B124" s="76" t="s">
        <v>271</v>
      </c>
      <c r="C124" s="80" t="s">
        <v>126</v>
      </c>
      <c r="D124" s="80">
        <v>1</v>
      </c>
      <c r="E124" s="80" t="s">
        <v>195</v>
      </c>
      <c r="F124" s="79">
        <v>128.80000000000001</v>
      </c>
      <c r="G124" s="169">
        <f t="shared" si="3"/>
        <v>128.80000000000001</v>
      </c>
      <c r="H124" s="24">
        <v>9018908409</v>
      </c>
    </row>
    <row r="125" spans="1:8" s="81" customFormat="1" x14ac:dyDescent="0.25">
      <c r="A125" s="180" t="s">
        <v>1228</v>
      </c>
      <c r="B125" s="76" t="s">
        <v>272</v>
      </c>
      <c r="C125" s="80" t="s">
        <v>126</v>
      </c>
      <c r="D125" s="80">
        <v>1</v>
      </c>
      <c r="E125" s="80" t="s">
        <v>195</v>
      </c>
      <c r="F125" s="79">
        <v>46.4</v>
      </c>
      <c r="G125" s="169">
        <f t="shared" si="3"/>
        <v>46.4</v>
      </c>
      <c r="H125" s="24">
        <v>8479899708</v>
      </c>
    </row>
    <row r="126" spans="1:8" s="81" customFormat="1" x14ac:dyDescent="0.25">
      <c r="A126" s="180" t="s">
        <v>1229</v>
      </c>
      <c r="B126" s="76" t="s">
        <v>273</v>
      </c>
      <c r="C126" s="80" t="s">
        <v>126</v>
      </c>
      <c r="D126" s="80">
        <v>1</v>
      </c>
      <c r="E126" s="80" t="s">
        <v>195</v>
      </c>
      <c r="F126" s="79">
        <v>41.8</v>
      </c>
      <c r="G126" s="169">
        <f t="shared" si="3"/>
        <v>41.8</v>
      </c>
      <c r="H126" s="24">
        <v>7326909808</v>
      </c>
    </row>
    <row r="127" spans="1:8" s="81" customFormat="1" x14ac:dyDescent="0.25">
      <c r="A127" s="180" t="s">
        <v>1230</v>
      </c>
      <c r="B127" s="76" t="s">
        <v>274</v>
      </c>
      <c r="C127" s="80" t="s">
        <v>126</v>
      </c>
      <c r="D127" s="80">
        <v>4</v>
      </c>
      <c r="E127" s="80" t="s">
        <v>195</v>
      </c>
      <c r="F127" s="79">
        <v>3.8</v>
      </c>
      <c r="G127" s="169">
        <f t="shared" si="3"/>
        <v>15.2</v>
      </c>
      <c r="H127" s="24">
        <v>7326909808</v>
      </c>
    </row>
    <row r="128" spans="1:8" s="81" customFormat="1" x14ac:dyDescent="0.25">
      <c r="A128" s="180" t="s">
        <v>1231</v>
      </c>
      <c r="B128" s="76" t="s">
        <v>275</v>
      </c>
      <c r="C128" s="80" t="s">
        <v>126</v>
      </c>
      <c r="D128" s="80">
        <v>1</v>
      </c>
      <c r="E128" s="80" t="s">
        <v>195</v>
      </c>
      <c r="F128" s="79">
        <v>829</v>
      </c>
      <c r="G128" s="169">
        <f t="shared" si="3"/>
        <v>829</v>
      </c>
      <c r="H128" s="24">
        <v>8414108900</v>
      </c>
    </row>
    <row r="129" spans="1:8" s="81" customFormat="1" ht="30.6" customHeight="1" x14ac:dyDescent="0.25">
      <c r="A129" s="180" t="s">
        <v>1232</v>
      </c>
      <c r="B129" s="76" t="s">
        <v>276</v>
      </c>
      <c r="C129" s="80" t="s">
        <v>126</v>
      </c>
      <c r="D129" s="80">
        <v>2</v>
      </c>
      <c r="E129" s="80" t="s">
        <v>195</v>
      </c>
      <c r="F129" s="79">
        <v>23.7</v>
      </c>
      <c r="G129" s="169">
        <f t="shared" si="3"/>
        <v>47.4</v>
      </c>
      <c r="H129" s="24">
        <v>4016930005</v>
      </c>
    </row>
    <row r="130" spans="1:8" s="81" customFormat="1" x14ac:dyDescent="0.25">
      <c r="A130" s="180" t="s">
        <v>1233</v>
      </c>
      <c r="B130" s="76" t="s">
        <v>277</v>
      </c>
      <c r="C130" s="80" t="s">
        <v>126</v>
      </c>
      <c r="D130" s="80">
        <v>1</v>
      </c>
      <c r="E130" s="80" t="s">
        <v>195</v>
      </c>
      <c r="F130" s="79">
        <v>22.8</v>
      </c>
      <c r="G130" s="169">
        <f t="shared" si="3"/>
        <v>22.8</v>
      </c>
      <c r="H130" s="24">
        <v>4009310000</v>
      </c>
    </row>
    <row r="131" spans="1:8" s="81" customFormat="1" x14ac:dyDescent="0.25">
      <c r="A131" s="180" t="s">
        <v>1234</v>
      </c>
      <c r="B131" s="76" t="s">
        <v>278</v>
      </c>
      <c r="C131" s="80" t="s">
        <v>126</v>
      </c>
      <c r="D131" s="80">
        <v>2</v>
      </c>
      <c r="E131" s="80" t="s">
        <v>195</v>
      </c>
      <c r="F131" s="79">
        <v>16.600000000000001</v>
      </c>
      <c r="G131" s="169">
        <f t="shared" si="3"/>
        <v>33.200000000000003</v>
      </c>
      <c r="H131" s="24">
        <v>7307991000</v>
      </c>
    </row>
    <row r="132" spans="1:8" s="81" customFormat="1" x14ac:dyDescent="0.25">
      <c r="A132" s="180" t="s">
        <v>1235</v>
      </c>
      <c r="B132" s="76" t="s">
        <v>279</v>
      </c>
      <c r="C132" s="80" t="s">
        <v>126</v>
      </c>
      <c r="D132" s="80">
        <v>1</v>
      </c>
      <c r="E132" s="80" t="s">
        <v>195</v>
      </c>
      <c r="F132" s="79">
        <v>78.3</v>
      </c>
      <c r="G132" s="169">
        <f t="shared" si="3"/>
        <v>78.3</v>
      </c>
      <c r="H132" s="24">
        <v>3926909702</v>
      </c>
    </row>
    <row r="133" spans="1:8" s="81" customFormat="1" x14ac:dyDescent="0.25">
      <c r="A133" s="180" t="s">
        <v>1236</v>
      </c>
      <c r="B133" s="76" t="s">
        <v>280</v>
      </c>
      <c r="C133" s="80" t="s">
        <v>126</v>
      </c>
      <c r="D133" s="80">
        <v>2</v>
      </c>
      <c r="E133" s="80" t="s">
        <v>195</v>
      </c>
      <c r="F133" s="79">
        <v>3</v>
      </c>
      <c r="G133" s="169">
        <f t="shared" si="3"/>
        <v>6</v>
      </c>
      <c r="H133" s="24">
        <v>3208109000</v>
      </c>
    </row>
    <row r="134" spans="1:8" s="81" customFormat="1" ht="30" x14ac:dyDescent="0.25">
      <c r="A134" s="180" t="s">
        <v>1237</v>
      </c>
      <c r="B134" s="76" t="s">
        <v>281</v>
      </c>
      <c r="C134" s="80" t="s">
        <v>126</v>
      </c>
      <c r="D134" s="80">
        <v>1</v>
      </c>
      <c r="E134" s="80" t="s">
        <v>195</v>
      </c>
      <c r="F134" s="79">
        <v>9.3000000000000007</v>
      </c>
      <c r="G134" s="169">
        <f t="shared" si="3"/>
        <v>9.3000000000000007</v>
      </c>
      <c r="H134" s="24">
        <v>3208109000</v>
      </c>
    </row>
    <row r="135" spans="1:8" s="81" customFormat="1" x14ac:dyDescent="0.25">
      <c r="A135" s="180" t="s">
        <v>1238</v>
      </c>
      <c r="B135" s="76" t="s">
        <v>282</v>
      </c>
      <c r="C135" s="80" t="s">
        <v>126</v>
      </c>
      <c r="D135" s="80">
        <v>2</v>
      </c>
      <c r="E135" s="80" t="s">
        <v>195</v>
      </c>
      <c r="F135" s="79">
        <v>3.8</v>
      </c>
      <c r="G135" s="169">
        <f t="shared" si="3"/>
        <v>7.6</v>
      </c>
      <c r="H135" s="24">
        <v>8421310000</v>
      </c>
    </row>
    <row r="136" spans="1:8" s="81" customFormat="1" x14ac:dyDescent="0.25">
      <c r="A136" s="180" t="s">
        <v>1239</v>
      </c>
      <c r="B136" s="76" t="s">
        <v>283</v>
      </c>
      <c r="C136" s="80" t="s">
        <v>126</v>
      </c>
      <c r="D136" s="80">
        <v>2</v>
      </c>
      <c r="E136" s="80" t="s">
        <v>195</v>
      </c>
      <c r="F136" s="79">
        <v>12.1</v>
      </c>
      <c r="G136" s="169">
        <f t="shared" si="3"/>
        <v>24.2</v>
      </c>
      <c r="H136" s="24">
        <v>9026204000</v>
      </c>
    </row>
    <row r="137" spans="1:8" s="81" customFormat="1" x14ac:dyDescent="0.25">
      <c r="A137" s="180" t="s">
        <v>1240</v>
      </c>
      <c r="B137" s="76" t="s">
        <v>284</v>
      </c>
      <c r="C137" s="80" t="s">
        <v>126</v>
      </c>
      <c r="D137" s="80">
        <v>2</v>
      </c>
      <c r="E137" s="80" t="s">
        <v>195</v>
      </c>
      <c r="F137" s="79">
        <v>1</v>
      </c>
      <c r="G137" s="169">
        <f t="shared" si="3"/>
        <v>2</v>
      </c>
      <c r="H137" s="24">
        <v>3917400009</v>
      </c>
    </row>
    <row r="138" spans="1:8" s="81" customFormat="1" ht="28.15" customHeight="1" x14ac:dyDescent="0.25">
      <c r="A138" s="180" t="s">
        <v>1241</v>
      </c>
      <c r="B138" s="76" t="s">
        <v>285</v>
      </c>
      <c r="C138" s="80" t="s">
        <v>126</v>
      </c>
      <c r="D138" s="80">
        <v>2</v>
      </c>
      <c r="E138" s="80" t="s">
        <v>195</v>
      </c>
      <c r="F138" s="79">
        <v>2.4</v>
      </c>
      <c r="G138" s="169">
        <f t="shared" si="3"/>
        <v>4.8</v>
      </c>
      <c r="H138" s="24">
        <v>7307291008</v>
      </c>
    </row>
    <row r="139" spans="1:8" s="81" customFormat="1" x14ac:dyDescent="0.25">
      <c r="A139" s="180" t="s">
        <v>1242</v>
      </c>
      <c r="B139" s="76" t="s">
        <v>286</v>
      </c>
      <c r="C139" s="80" t="s">
        <v>126</v>
      </c>
      <c r="D139" s="80">
        <v>2</v>
      </c>
      <c r="E139" s="80" t="s">
        <v>195</v>
      </c>
      <c r="F139" s="79">
        <v>10.1</v>
      </c>
      <c r="G139" s="169">
        <f t="shared" si="3"/>
        <v>20.2</v>
      </c>
      <c r="H139" s="24">
        <v>4017000009</v>
      </c>
    </row>
    <row r="140" spans="1:8" s="81" customFormat="1" ht="30" x14ac:dyDescent="0.25">
      <c r="A140" s="180" t="s">
        <v>1243</v>
      </c>
      <c r="B140" s="76" t="s">
        <v>287</v>
      </c>
      <c r="C140" s="80" t="s">
        <v>126</v>
      </c>
      <c r="D140" s="80">
        <v>10</v>
      </c>
      <c r="E140" s="80" t="s">
        <v>195</v>
      </c>
      <c r="F140" s="79">
        <v>0.55000000000000004</v>
      </c>
      <c r="G140" s="169">
        <f t="shared" si="3"/>
        <v>5.5</v>
      </c>
      <c r="H140" s="24">
        <v>3917400009</v>
      </c>
    </row>
    <row r="141" spans="1:8" s="81" customFormat="1" ht="26.45" customHeight="1" x14ac:dyDescent="0.25">
      <c r="A141" s="180" t="s">
        <v>1244</v>
      </c>
      <c r="B141" s="76" t="s">
        <v>288</v>
      </c>
      <c r="C141" s="80" t="s">
        <v>126</v>
      </c>
      <c r="D141" s="80">
        <v>10</v>
      </c>
      <c r="E141" s="80" t="s">
        <v>195</v>
      </c>
      <c r="F141" s="79">
        <v>0.9</v>
      </c>
      <c r="G141" s="169">
        <f t="shared" si="3"/>
        <v>9</v>
      </c>
      <c r="H141" s="24">
        <v>3917400009</v>
      </c>
    </row>
    <row r="142" spans="1:8" s="81" customFormat="1" ht="26.45" customHeight="1" x14ac:dyDescent="0.25">
      <c r="A142" s="180" t="s">
        <v>1245</v>
      </c>
      <c r="B142" s="76" t="s">
        <v>289</v>
      </c>
      <c r="C142" s="80" t="s">
        <v>126</v>
      </c>
      <c r="D142" s="80">
        <v>10</v>
      </c>
      <c r="E142" s="80" t="s">
        <v>195</v>
      </c>
      <c r="F142" s="79">
        <v>0.9</v>
      </c>
      <c r="G142" s="169">
        <f t="shared" si="3"/>
        <v>9</v>
      </c>
      <c r="H142" s="24">
        <v>3917400009</v>
      </c>
    </row>
    <row r="143" spans="1:8" s="81" customFormat="1" ht="26.45" customHeight="1" x14ac:dyDescent="0.25">
      <c r="A143" s="180" t="s">
        <v>1246</v>
      </c>
      <c r="B143" s="76" t="s">
        <v>290</v>
      </c>
      <c r="C143" s="80" t="s">
        <v>126</v>
      </c>
      <c r="D143" s="80">
        <v>5</v>
      </c>
      <c r="E143" s="80" t="s">
        <v>195</v>
      </c>
      <c r="F143" s="79">
        <v>25.4</v>
      </c>
      <c r="G143" s="169">
        <f t="shared" si="3"/>
        <v>127</v>
      </c>
      <c r="H143" s="24">
        <v>6307909900</v>
      </c>
    </row>
    <row r="144" spans="1:8" s="81" customFormat="1" x14ac:dyDescent="0.25">
      <c r="A144" s="180" t="s">
        <v>1247</v>
      </c>
      <c r="B144" s="76" t="s">
        <v>291</v>
      </c>
      <c r="C144" s="80" t="s">
        <v>126</v>
      </c>
      <c r="D144" s="80">
        <v>10</v>
      </c>
      <c r="E144" s="80" t="s">
        <v>195</v>
      </c>
      <c r="F144" s="79">
        <v>5.4</v>
      </c>
      <c r="G144" s="169">
        <f t="shared" si="3"/>
        <v>54</v>
      </c>
      <c r="H144" s="24">
        <v>6307909900</v>
      </c>
    </row>
    <row r="145" spans="1:8" s="128" customFormat="1" ht="47.25" x14ac:dyDescent="0.25">
      <c r="A145" s="120"/>
      <c r="B145" s="225" t="s">
        <v>1548</v>
      </c>
      <c r="C145" s="127"/>
      <c r="D145" s="127"/>
      <c r="E145" s="123"/>
      <c r="F145" s="120"/>
      <c r="G145" s="124">
        <f>SUM(G48:G144)*9390.9/8236.9+G40+G41+G42+G43+G44+G45+G46+G47+(G37+G38+G39)*125.19/8236.9</f>
        <v>544065.6177197732</v>
      </c>
      <c r="H145" s="159"/>
    </row>
    <row r="146" spans="1:8" ht="36.75" customHeight="1" x14ac:dyDescent="0.25">
      <c r="A146" s="66"/>
      <c r="B146" s="65" t="s">
        <v>1549</v>
      </c>
      <c r="C146" s="68"/>
      <c r="D146" s="68"/>
      <c r="E146" s="68"/>
      <c r="F146" s="164"/>
      <c r="G146" s="170">
        <f>G145+G35</f>
        <v>1660944.7946795519</v>
      </c>
      <c r="H146" s="69"/>
    </row>
    <row r="147" spans="1:8" ht="21.75" customHeight="1" x14ac:dyDescent="0.25">
      <c r="B147" s="486" t="s">
        <v>356</v>
      </c>
      <c r="C147" s="486"/>
      <c r="D147" s="486"/>
      <c r="E147" s="486"/>
      <c r="F147" s="486"/>
      <c r="G147" s="486"/>
      <c r="H147" s="486"/>
    </row>
    <row r="148" spans="1:8" ht="24" customHeight="1" x14ac:dyDescent="0.25">
      <c r="A148" s="67">
        <v>1</v>
      </c>
      <c r="B148" s="182" t="s">
        <v>1103</v>
      </c>
      <c r="C148" s="67"/>
      <c r="D148" s="68"/>
      <c r="E148" s="68"/>
      <c r="F148" s="164"/>
      <c r="G148" s="164"/>
      <c r="H148" s="69"/>
    </row>
    <row r="149" spans="1:8" x14ac:dyDescent="0.25">
      <c r="A149" s="180" t="s">
        <v>35</v>
      </c>
      <c r="B149" s="89" t="s">
        <v>311</v>
      </c>
      <c r="C149" s="28" t="s">
        <v>133</v>
      </c>
      <c r="D149" s="28">
        <v>48</v>
      </c>
      <c r="E149" s="82" t="s">
        <v>32</v>
      </c>
      <c r="F149" s="31">
        <v>1.5000099018724442</v>
      </c>
      <c r="G149" s="164">
        <f t="shared" ref="G149:G180" si="4">F149*D149</f>
        <v>72.000475289877329</v>
      </c>
      <c r="H149" s="84">
        <v>8544499501</v>
      </c>
    </row>
    <row r="150" spans="1:8" x14ac:dyDescent="0.25">
      <c r="A150" s="180" t="s">
        <v>36</v>
      </c>
      <c r="B150" s="89" t="s">
        <v>138</v>
      </c>
      <c r="C150" s="28" t="s">
        <v>133</v>
      </c>
      <c r="D150" s="28">
        <v>108</v>
      </c>
      <c r="E150" s="82" t="s">
        <v>32</v>
      </c>
      <c r="F150" s="31">
        <v>4.3320691942846397</v>
      </c>
      <c r="G150" s="164">
        <f t="shared" si="4"/>
        <v>467.86347298274109</v>
      </c>
      <c r="H150" s="84">
        <v>8544429007</v>
      </c>
    </row>
    <row r="151" spans="1:8" ht="30" x14ac:dyDescent="0.25">
      <c r="A151" s="180" t="s">
        <v>37</v>
      </c>
      <c r="B151" s="89" t="s">
        <v>312</v>
      </c>
      <c r="C151" s="28" t="s">
        <v>130</v>
      </c>
      <c r="D151" s="29">
        <v>175</v>
      </c>
      <c r="E151" s="82" t="s">
        <v>32</v>
      </c>
      <c r="F151" s="31">
        <v>8.3175728530265083</v>
      </c>
      <c r="G151" s="164">
        <f t="shared" si="4"/>
        <v>1455.5752492796389</v>
      </c>
      <c r="H151" s="84">
        <v>4811590009</v>
      </c>
    </row>
    <row r="152" spans="1:8" ht="30" x14ac:dyDescent="0.25">
      <c r="A152" s="180" t="s">
        <v>38</v>
      </c>
      <c r="B152" s="89" t="s">
        <v>313</v>
      </c>
      <c r="C152" s="28" t="s">
        <v>130</v>
      </c>
      <c r="D152" s="28">
        <v>250</v>
      </c>
      <c r="E152" s="82" t="s">
        <v>32</v>
      </c>
      <c r="F152" s="31">
        <v>8.3175728530265083</v>
      </c>
      <c r="G152" s="164">
        <f t="shared" si="4"/>
        <v>2079.393213256627</v>
      </c>
      <c r="H152" s="84">
        <v>4811590009</v>
      </c>
    </row>
    <row r="153" spans="1:8" x14ac:dyDescent="0.25">
      <c r="A153" s="180" t="s">
        <v>44</v>
      </c>
      <c r="B153" s="89" t="s">
        <v>136</v>
      </c>
      <c r="C153" s="28" t="s">
        <v>130</v>
      </c>
      <c r="D153" s="29">
        <v>5000</v>
      </c>
      <c r="E153" s="82" t="s">
        <v>32</v>
      </c>
      <c r="F153" s="31">
        <v>0</v>
      </c>
      <c r="G153" s="164">
        <f t="shared" si="4"/>
        <v>0</v>
      </c>
      <c r="H153" s="84">
        <v>3812209000</v>
      </c>
    </row>
    <row r="154" spans="1:8" x14ac:dyDescent="0.25">
      <c r="A154" s="180" t="s">
        <v>45</v>
      </c>
      <c r="B154" s="89" t="s">
        <v>141</v>
      </c>
      <c r="C154" s="28" t="s">
        <v>130</v>
      </c>
      <c r="D154" s="28">
        <v>250</v>
      </c>
      <c r="E154" s="82" t="s">
        <v>32</v>
      </c>
      <c r="F154" s="31">
        <v>38.023190185264035</v>
      </c>
      <c r="G154" s="164">
        <f t="shared" si="4"/>
        <v>9505.7975463160092</v>
      </c>
      <c r="H154" s="84">
        <v>3920920000</v>
      </c>
    </row>
    <row r="155" spans="1:8" ht="30" x14ac:dyDescent="0.25">
      <c r="A155" s="180" t="s">
        <v>46</v>
      </c>
      <c r="B155" s="89" t="s">
        <v>142</v>
      </c>
      <c r="C155" s="28" t="s">
        <v>130</v>
      </c>
      <c r="D155" s="28">
        <v>260</v>
      </c>
      <c r="E155" s="82" t="s">
        <v>32</v>
      </c>
      <c r="F155" s="31">
        <v>4.7149003376538507</v>
      </c>
      <c r="G155" s="164">
        <f t="shared" si="4"/>
        <v>1225.8740877900011</v>
      </c>
      <c r="H155" s="84">
        <v>3920920000</v>
      </c>
    </row>
    <row r="156" spans="1:8" ht="30" x14ac:dyDescent="0.25">
      <c r="A156" s="180" t="s">
        <v>47</v>
      </c>
      <c r="B156" s="89" t="s">
        <v>140</v>
      </c>
      <c r="C156" s="28" t="s">
        <v>130</v>
      </c>
      <c r="D156" s="28">
        <v>670</v>
      </c>
      <c r="E156" s="82" t="s">
        <v>32</v>
      </c>
      <c r="F156" s="31">
        <v>11.711192086423543</v>
      </c>
      <c r="G156" s="164">
        <f t="shared" si="4"/>
        <v>7846.498697903774</v>
      </c>
      <c r="H156" s="84">
        <v>3921903000</v>
      </c>
    </row>
    <row r="157" spans="1:8" x14ac:dyDescent="0.25">
      <c r="A157" s="180" t="s">
        <v>48</v>
      </c>
      <c r="B157" s="89" t="s">
        <v>137</v>
      </c>
      <c r="C157" s="28" t="s">
        <v>130</v>
      </c>
      <c r="D157" s="53">
        <v>300</v>
      </c>
      <c r="E157" s="82" t="s">
        <v>32</v>
      </c>
      <c r="F157" s="31">
        <v>13.119980988404908</v>
      </c>
      <c r="G157" s="164">
        <f t="shared" si="4"/>
        <v>3935.9942965214723</v>
      </c>
      <c r="H157" s="84">
        <v>3208109000</v>
      </c>
    </row>
    <row r="158" spans="1:8" x14ac:dyDescent="0.25">
      <c r="A158" s="180" t="s">
        <v>49</v>
      </c>
      <c r="B158" s="89" t="s">
        <v>314</v>
      </c>
      <c r="C158" s="29" t="s">
        <v>130</v>
      </c>
      <c r="D158" s="29">
        <v>80</v>
      </c>
      <c r="E158" s="82" t="s">
        <v>32</v>
      </c>
      <c r="F158" s="31">
        <v>0</v>
      </c>
      <c r="G158" s="164">
        <f t="shared" si="4"/>
        <v>0</v>
      </c>
      <c r="H158" s="84">
        <v>3920920000</v>
      </c>
    </row>
    <row r="159" spans="1:8" ht="30" x14ac:dyDescent="0.25">
      <c r="A159" s="180" t="s">
        <v>50</v>
      </c>
      <c r="B159" s="89" t="s">
        <v>132</v>
      </c>
      <c r="C159" s="28" t="s">
        <v>130</v>
      </c>
      <c r="D159" s="53">
        <v>200</v>
      </c>
      <c r="E159" s="82" t="s">
        <v>32</v>
      </c>
      <c r="F159" s="31">
        <v>0</v>
      </c>
      <c r="G159" s="164">
        <f t="shared" si="4"/>
        <v>0</v>
      </c>
      <c r="H159" s="84">
        <v>3920920000</v>
      </c>
    </row>
    <row r="160" spans="1:8" ht="30" x14ac:dyDescent="0.25">
      <c r="A160" s="180" t="s">
        <v>51</v>
      </c>
      <c r="B160" s="89" t="s">
        <v>315</v>
      </c>
      <c r="C160" s="29" t="s">
        <v>130</v>
      </c>
      <c r="D160" s="29">
        <v>120</v>
      </c>
      <c r="E160" s="82" t="s">
        <v>32</v>
      </c>
      <c r="F160" s="31">
        <v>0</v>
      </c>
      <c r="G160" s="164">
        <f t="shared" si="4"/>
        <v>0</v>
      </c>
      <c r="H160" s="84">
        <v>3920920000</v>
      </c>
    </row>
    <row r="161" spans="1:8" ht="30" x14ac:dyDescent="0.25">
      <c r="A161" s="180" t="s">
        <v>52</v>
      </c>
      <c r="B161" s="89" t="s">
        <v>316</v>
      </c>
      <c r="C161" s="28" t="s">
        <v>130</v>
      </c>
      <c r="D161" s="29">
        <v>24</v>
      </c>
      <c r="E161" s="82" t="s">
        <v>32</v>
      </c>
      <c r="F161" s="31">
        <v>23.91302195245121</v>
      </c>
      <c r="G161" s="164">
        <f t="shared" si="4"/>
        <v>573.9125268588291</v>
      </c>
      <c r="H161" s="84">
        <v>8311900000</v>
      </c>
    </row>
    <row r="162" spans="1:8" ht="30" x14ac:dyDescent="0.25">
      <c r="A162" s="180" t="s">
        <v>53</v>
      </c>
      <c r="B162" s="89" t="s">
        <v>317</v>
      </c>
      <c r="C162" s="28" t="s">
        <v>130</v>
      </c>
      <c r="D162" s="29">
        <v>12</v>
      </c>
      <c r="E162" s="82" t="s">
        <v>32</v>
      </c>
      <c r="F162" s="31">
        <v>23.91302195245121</v>
      </c>
      <c r="G162" s="164">
        <f t="shared" si="4"/>
        <v>286.95626342941455</v>
      </c>
      <c r="H162" s="84">
        <v>8311900000</v>
      </c>
    </row>
    <row r="163" spans="1:8" x14ac:dyDescent="0.25">
      <c r="A163" s="180" t="s">
        <v>54</v>
      </c>
      <c r="B163" s="89" t="s">
        <v>318</v>
      </c>
      <c r="C163" s="28" t="s">
        <v>130</v>
      </c>
      <c r="D163" s="29">
        <v>255</v>
      </c>
      <c r="E163" s="82" t="s">
        <v>32</v>
      </c>
      <c r="F163" s="31">
        <v>23.91302195245121</v>
      </c>
      <c r="G163" s="164">
        <f t="shared" si="4"/>
        <v>6097.8205978750584</v>
      </c>
      <c r="H163" s="84">
        <v>8311900000</v>
      </c>
    </row>
    <row r="164" spans="1:8" x14ac:dyDescent="0.25">
      <c r="A164" s="180" t="s">
        <v>55</v>
      </c>
      <c r="B164" s="89" t="s">
        <v>154</v>
      </c>
      <c r="C164" s="28" t="s">
        <v>130</v>
      </c>
      <c r="D164" s="28">
        <v>1230</v>
      </c>
      <c r="E164" s="82" t="s">
        <v>32</v>
      </c>
      <c r="F164" s="31">
        <v>9.5223831826598406</v>
      </c>
      <c r="G164" s="164">
        <f t="shared" si="4"/>
        <v>11712.531314671603</v>
      </c>
      <c r="H164" s="84">
        <v>8544499109</v>
      </c>
    </row>
    <row r="165" spans="1:8" x14ac:dyDescent="0.25">
      <c r="A165" s="180" t="s">
        <v>56</v>
      </c>
      <c r="B165" s="89" t="s">
        <v>153</v>
      </c>
      <c r="C165" s="28" t="s">
        <v>130</v>
      </c>
      <c r="D165" s="28">
        <v>31800</v>
      </c>
      <c r="E165" s="82" t="s">
        <v>32</v>
      </c>
      <c r="F165" s="31">
        <v>9.743690031785011</v>
      </c>
      <c r="G165" s="164">
        <f t="shared" si="4"/>
        <v>309849.34301076335</v>
      </c>
      <c r="H165" s="84">
        <v>8544499109</v>
      </c>
    </row>
    <row r="166" spans="1:8" x14ac:dyDescent="0.25">
      <c r="A166" s="180" t="s">
        <v>57</v>
      </c>
      <c r="B166" s="89" t="s">
        <v>319</v>
      </c>
      <c r="C166" s="28" t="s">
        <v>133</v>
      </c>
      <c r="D166" s="28">
        <v>192</v>
      </c>
      <c r="E166" s="82" t="s">
        <v>32</v>
      </c>
      <c r="F166" s="31">
        <v>3.0943351387747424</v>
      </c>
      <c r="G166" s="164">
        <f t="shared" si="4"/>
        <v>594.11234664475057</v>
      </c>
      <c r="H166" s="84">
        <v>8544499109</v>
      </c>
    </row>
    <row r="167" spans="1:8" x14ac:dyDescent="0.25">
      <c r="A167" s="180" t="s">
        <v>58</v>
      </c>
      <c r="B167" s="89" t="s">
        <v>39</v>
      </c>
      <c r="C167" s="28" t="s">
        <v>126</v>
      </c>
      <c r="D167" s="29">
        <v>48</v>
      </c>
      <c r="E167" s="82" t="s">
        <v>32</v>
      </c>
      <c r="F167" s="96">
        <v>18.566010832648455</v>
      </c>
      <c r="G167" s="164">
        <f t="shared" si="4"/>
        <v>891.1685199671258</v>
      </c>
      <c r="H167" s="84">
        <v>4009320000</v>
      </c>
    </row>
    <row r="168" spans="1:8" x14ac:dyDescent="0.25">
      <c r="A168" s="180" t="s">
        <v>59</v>
      </c>
      <c r="B168" s="89" t="s">
        <v>134</v>
      </c>
      <c r="C168" s="28" t="s">
        <v>130</v>
      </c>
      <c r="D168" s="53">
        <v>100</v>
      </c>
      <c r="E168" s="82" t="s">
        <v>32</v>
      </c>
      <c r="F168" s="31">
        <v>9.5817944173243159</v>
      </c>
      <c r="G168" s="164">
        <f t="shared" si="4"/>
        <v>958.17944173243154</v>
      </c>
      <c r="H168" s="84">
        <v>6814100000</v>
      </c>
    </row>
    <row r="169" spans="1:8" x14ac:dyDescent="0.25">
      <c r="A169" s="180" t="s">
        <v>60</v>
      </c>
      <c r="B169" s="89" t="s">
        <v>143</v>
      </c>
      <c r="C169" s="28" t="s">
        <v>130</v>
      </c>
      <c r="D169" s="28">
        <v>920</v>
      </c>
      <c r="E169" s="82" t="s">
        <v>32</v>
      </c>
      <c r="F169" s="96">
        <v>9.3572694596548214</v>
      </c>
      <c r="G169" s="164">
        <f t="shared" si="4"/>
        <v>8608.6879028824351</v>
      </c>
      <c r="H169" s="84">
        <v>7019520000</v>
      </c>
    </row>
    <row r="170" spans="1:8" ht="30" x14ac:dyDescent="0.25">
      <c r="A170" s="180" t="s">
        <v>61</v>
      </c>
      <c r="B170" s="89" t="s">
        <v>144</v>
      </c>
      <c r="C170" s="28" t="s">
        <v>130</v>
      </c>
      <c r="D170" s="28">
        <v>500</v>
      </c>
      <c r="E170" s="82" t="s">
        <v>32</v>
      </c>
      <c r="F170" s="96">
        <v>7.6410274182847981</v>
      </c>
      <c r="G170" s="164">
        <f t="shared" si="4"/>
        <v>3820.513709142399</v>
      </c>
      <c r="H170" s="84">
        <v>7019510000</v>
      </c>
    </row>
    <row r="171" spans="1:8" ht="30" x14ac:dyDescent="0.25">
      <c r="A171" s="180" t="s">
        <v>62</v>
      </c>
      <c r="B171" s="89" t="s">
        <v>148</v>
      </c>
      <c r="C171" s="28" t="s">
        <v>130</v>
      </c>
      <c r="D171" s="28">
        <v>500</v>
      </c>
      <c r="E171" s="82" t="s">
        <v>32</v>
      </c>
      <c r="F171" s="96">
        <v>10.494375736451763</v>
      </c>
      <c r="G171" s="164">
        <f t="shared" si="4"/>
        <v>5247.1878682258821</v>
      </c>
      <c r="H171" s="84">
        <v>7019320009</v>
      </c>
    </row>
    <row r="172" spans="1:8" x14ac:dyDescent="0.25">
      <c r="A172" s="180" t="s">
        <v>63</v>
      </c>
      <c r="B172" s="89" t="s">
        <v>139</v>
      </c>
      <c r="C172" s="28" t="s">
        <v>130</v>
      </c>
      <c r="D172" s="28">
        <v>250</v>
      </c>
      <c r="E172" s="82" t="s">
        <v>32</v>
      </c>
      <c r="F172" s="96">
        <v>11.406957055579211</v>
      </c>
      <c r="G172" s="164">
        <f t="shared" si="4"/>
        <v>2851.7392638948027</v>
      </c>
      <c r="H172" s="84">
        <v>7019510000</v>
      </c>
    </row>
    <row r="173" spans="1:8" x14ac:dyDescent="0.25">
      <c r="A173" s="180" t="s">
        <v>64</v>
      </c>
      <c r="B173" s="89" t="s">
        <v>151</v>
      </c>
      <c r="C173" s="28" t="s">
        <v>130</v>
      </c>
      <c r="D173" s="28">
        <v>350</v>
      </c>
      <c r="E173" s="82" t="s">
        <v>32</v>
      </c>
      <c r="F173" s="96">
        <v>64.999975245318893</v>
      </c>
      <c r="G173" s="164">
        <f t="shared" si="4"/>
        <v>22749.991335861614</v>
      </c>
      <c r="H173" s="84">
        <v>8544499108</v>
      </c>
    </row>
    <row r="174" spans="1:8" x14ac:dyDescent="0.25">
      <c r="A174" s="180" t="s">
        <v>65</v>
      </c>
      <c r="B174" s="89" t="s">
        <v>145</v>
      </c>
      <c r="C174" s="28" t="s">
        <v>130</v>
      </c>
      <c r="D174" s="28">
        <v>170</v>
      </c>
      <c r="E174" s="82" t="s">
        <v>32</v>
      </c>
      <c r="F174" s="96">
        <v>7.9999702943826678</v>
      </c>
      <c r="G174" s="164">
        <f t="shared" si="4"/>
        <v>1359.9949500450534</v>
      </c>
      <c r="H174" s="84">
        <v>3921909000</v>
      </c>
    </row>
    <row r="175" spans="1:8" x14ac:dyDescent="0.25">
      <c r="A175" s="180" t="s">
        <v>66</v>
      </c>
      <c r="B175" s="89" t="s">
        <v>150</v>
      </c>
      <c r="C175" s="28" t="s">
        <v>130</v>
      </c>
      <c r="D175" s="28">
        <v>400</v>
      </c>
      <c r="E175" s="82" t="s">
        <v>32</v>
      </c>
      <c r="F175" s="96">
        <v>25</v>
      </c>
      <c r="G175" s="164">
        <f t="shared" si="4"/>
        <v>10000</v>
      </c>
      <c r="H175" s="84" t="s">
        <v>355</v>
      </c>
    </row>
    <row r="176" spans="1:8" ht="30" x14ac:dyDescent="0.25">
      <c r="A176" s="180" t="s">
        <v>67</v>
      </c>
      <c r="B176" s="89" t="s">
        <v>320</v>
      </c>
      <c r="C176" s="28" t="s">
        <v>130</v>
      </c>
      <c r="D176" s="53">
        <v>280</v>
      </c>
      <c r="E176" s="82" t="s">
        <v>32</v>
      </c>
      <c r="F176" s="96">
        <v>11.999955441574002</v>
      </c>
      <c r="G176" s="164">
        <f t="shared" si="4"/>
        <v>3359.9875236407206</v>
      </c>
      <c r="H176" s="84">
        <v>3921909000</v>
      </c>
    </row>
    <row r="177" spans="1:8" ht="30" x14ac:dyDescent="0.25">
      <c r="A177" s="180" t="s">
        <v>68</v>
      </c>
      <c r="B177" s="89" t="s">
        <v>321</v>
      </c>
      <c r="C177" s="28" t="s">
        <v>130</v>
      </c>
      <c r="D177" s="53">
        <v>580</v>
      </c>
      <c r="E177" s="82" t="s">
        <v>32</v>
      </c>
      <c r="F177" s="96">
        <v>18.999960392510225</v>
      </c>
      <c r="G177" s="164">
        <f t="shared" si="4"/>
        <v>11019.97702765593</v>
      </c>
      <c r="H177" s="84">
        <v>3921909000</v>
      </c>
    </row>
    <row r="178" spans="1:8" ht="30" x14ac:dyDescent="0.25">
      <c r="A178" s="180" t="s">
        <v>69</v>
      </c>
      <c r="B178" s="89" t="s">
        <v>322</v>
      </c>
      <c r="C178" s="28" t="s">
        <v>130</v>
      </c>
      <c r="D178" s="53">
        <v>1350</v>
      </c>
      <c r="E178" s="82" t="s">
        <v>32</v>
      </c>
      <c r="F178" s="96">
        <v>18.999960392510225</v>
      </c>
      <c r="G178" s="164">
        <f t="shared" si="4"/>
        <v>25649.946529888803</v>
      </c>
      <c r="H178" s="84">
        <v>3921909000</v>
      </c>
    </row>
    <row r="179" spans="1:8" x14ac:dyDescent="0.25">
      <c r="A179" s="180" t="s">
        <v>70</v>
      </c>
      <c r="B179" s="89" t="s">
        <v>323</v>
      </c>
      <c r="C179" s="28" t="s">
        <v>130</v>
      </c>
      <c r="D179" s="28">
        <v>130.72</v>
      </c>
      <c r="E179" s="82" t="s">
        <v>32</v>
      </c>
      <c r="F179" s="96">
        <v>14.000009901872444</v>
      </c>
      <c r="G179" s="164">
        <f t="shared" si="4"/>
        <v>1830.0812943727658</v>
      </c>
      <c r="H179" s="84">
        <v>3921909000</v>
      </c>
    </row>
    <row r="180" spans="1:8" x14ac:dyDescent="0.25">
      <c r="A180" s="180" t="s">
        <v>71</v>
      </c>
      <c r="B180" s="89" t="s">
        <v>324</v>
      </c>
      <c r="C180" s="28" t="s">
        <v>130</v>
      </c>
      <c r="D180" s="28">
        <v>46.74</v>
      </c>
      <c r="E180" s="82" t="s">
        <v>32</v>
      </c>
      <c r="F180" s="96">
        <v>11.999955441574002</v>
      </c>
      <c r="G180" s="164">
        <f t="shared" si="4"/>
        <v>560.8779173391689</v>
      </c>
      <c r="H180" s="84">
        <v>3921909000</v>
      </c>
    </row>
    <row r="181" spans="1:8" x14ac:dyDescent="0.25">
      <c r="A181" s="180" t="s">
        <v>72</v>
      </c>
      <c r="B181" s="89" t="s">
        <v>149</v>
      </c>
      <c r="C181" s="28" t="s">
        <v>127</v>
      </c>
      <c r="D181" s="28">
        <v>200</v>
      </c>
      <c r="E181" s="82" t="s">
        <v>32</v>
      </c>
      <c r="F181" s="96">
        <v>0.82130090800170319</v>
      </c>
      <c r="G181" s="164">
        <f t="shared" ref="G181:G212" si="5">F181*D181</f>
        <v>164.26018160034064</v>
      </c>
      <c r="H181" s="84">
        <v>7019590000</v>
      </c>
    </row>
    <row r="182" spans="1:8" ht="30" x14ac:dyDescent="0.25">
      <c r="A182" s="180" t="s">
        <v>73</v>
      </c>
      <c r="B182" s="89" t="s">
        <v>147</v>
      </c>
      <c r="C182" s="28" t="s">
        <v>133</v>
      </c>
      <c r="D182" s="28">
        <v>280</v>
      </c>
      <c r="E182" s="82" t="s">
        <v>32</v>
      </c>
      <c r="F182" s="96">
        <v>4.9999504906377794</v>
      </c>
      <c r="G182" s="164">
        <f t="shared" si="5"/>
        <v>1399.9861373785782</v>
      </c>
      <c r="H182" s="84">
        <v>7019590000</v>
      </c>
    </row>
    <row r="183" spans="1:8" ht="30" x14ac:dyDescent="0.25">
      <c r="A183" s="180" t="s">
        <v>74</v>
      </c>
      <c r="B183" s="89" t="s">
        <v>146</v>
      </c>
      <c r="C183" s="28" t="s">
        <v>133</v>
      </c>
      <c r="D183" s="28">
        <v>320</v>
      </c>
      <c r="E183" s="82" t="s">
        <v>32</v>
      </c>
      <c r="F183" s="96">
        <v>4.9999504906377794</v>
      </c>
      <c r="G183" s="164">
        <f t="shared" si="5"/>
        <v>1599.9841570040894</v>
      </c>
      <c r="H183" s="84">
        <v>7019590000</v>
      </c>
    </row>
    <row r="184" spans="1:8" ht="18" x14ac:dyDescent="0.25">
      <c r="A184" s="180" t="s">
        <v>75</v>
      </c>
      <c r="B184" s="89" t="s">
        <v>325</v>
      </c>
      <c r="C184" s="28" t="s">
        <v>353</v>
      </c>
      <c r="D184" s="28">
        <v>4</v>
      </c>
      <c r="E184" s="82" t="s">
        <v>32</v>
      </c>
      <c r="F184" s="31">
        <v>3.8023190185264033</v>
      </c>
      <c r="G184" s="164">
        <f t="shared" si="5"/>
        <v>15.209276074105613</v>
      </c>
      <c r="H184" s="84">
        <v>3921903000</v>
      </c>
    </row>
    <row r="185" spans="1:8" ht="18" x14ac:dyDescent="0.25">
      <c r="A185" s="180" t="s">
        <v>76</v>
      </c>
      <c r="B185" s="89" t="s">
        <v>131</v>
      </c>
      <c r="C185" s="28" t="s">
        <v>353</v>
      </c>
      <c r="D185" s="28">
        <v>250</v>
      </c>
      <c r="E185" s="82" t="s">
        <v>32</v>
      </c>
      <c r="F185" s="31">
        <v>3.8023190185264033</v>
      </c>
      <c r="G185" s="164">
        <f t="shared" si="5"/>
        <v>950.57975463160085</v>
      </c>
      <c r="H185" s="84">
        <v>3921903000</v>
      </c>
    </row>
    <row r="186" spans="1:8" x14ac:dyDescent="0.25">
      <c r="A186" s="180" t="s">
        <v>77</v>
      </c>
      <c r="B186" s="89" t="s">
        <v>135</v>
      </c>
      <c r="C186" s="28" t="s">
        <v>130</v>
      </c>
      <c r="D186" s="53">
        <v>200</v>
      </c>
      <c r="E186" s="82" t="s">
        <v>32</v>
      </c>
      <c r="F186" s="31">
        <v>0</v>
      </c>
      <c r="G186" s="164">
        <f t="shared" si="5"/>
        <v>0</v>
      </c>
      <c r="H186" s="84">
        <v>7019590000</v>
      </c>
    </row>
    <row r="187" spans="1:8" x14ac:dyDescent="0.25">
      <c r="A187" s="180" t="s">
        <v>78</v>
      </c>
      <c r="B187" s="89" t="s">
        <v>326</v>
      </c>
      <c r="C187" s="28" t="s">
        <v>133</v>
      </c>
      <c r="D187" s="28">
        <v>16</v>
      </c>
      <c r="E187" s="82" t="s">
        <v>32</v>
      </c>
      <c r="F187" s="31">
        <v>4.2082957887336496</v>
      </c>
      <c r="G187" s="164">
        <f t="shared" si="5"/>
        <v>67.332732619738394</v>
      </c>
      <c r="H187" s="84">
        <v>7304410009</v>
      </c>
    </row>
    <row r="188" spans="1:8" x14ac:dyDescent="0.25">
      <c r="A188" s="180" t="s">
        <v>79</v>
      </c>
      <c r="B188" s="89" t="s">
        <v>327</v>
      </c>
      <c r="C188" s="28" t="s">
        <v>133</v>
      </c>
      <c r="D188" s="31">
        <v>1200</v>
      </c>
      <c r="E188" s="82" t="s">
        <v>32</v>
      </c>
      <c r="F188" s="31">
        <v>3.4656553554277116</v>
      </c>
      <c r="G188" s="164">
        <f t="shared" si="5"/>
        <v>4158.7864265132539</v>
      </c>
      <c r="H188" s="84">
        <v>7304410009</v>
      </c>
    </row>
    <row r="189" spans="1:8" x14ac:dyDescent="0.25">
      <c r="A189" s="180" t="s">
        <v>80</v>
      </c>
      <c r="B189" s="89" t="s">
        <v>328</v>
      </c>
      <c r="C189" s="28" t="s">
        <v>354</v>
      </c>
      <c r="D189" s="29">
        <v>300</v>
      </c>
      <c r="E189" s="82" t="s">
        <v>32</v>
      </c>
      <c r="F189" s="31">
        <v>7.4264043330593816</v>
      </c>
      <c r="G189" s="164">
        <f t="shared" si="5"/>
        <v>2227.9212999178144</v>
      </c>
      <c r="H189" s="84">
        <v>7304410009</v>
      </c>
    </row>
    <row r="190" spans="1:8" x14ac:dyDescent="0.25">
      <c r="A190" s="180" t="s">
        <v>81</v>
      </c>
      <c r="B190" s="89" t="s">
        <v>329</v>
      </c>
      <c r="C190" s="28" t="s">
        <v>31</v>
      </c>
      <c r="D190" s="29">
        <v>1.9</v>
      </c>
      <c r="E190" s="82" t="s">
        <v>32</v>
      </c>
      <c r="F190" s="31">
        <v>355.72476755354438</v>
      </c>
      <c r="G190" s="164">
        <f t="shared" si="5"/>
        <v>675.87705835173426</v>
      </c>
      <c r="H190" s="84">
        <v>7304410009</v>
      </c>
    </row>
    <row r="191" spans="1:8" x14ac:dyDescent="0.25">
      <c r="A191" s="180" t="s">
        <v>82</v>
      </c>
      <c r="B191" s="89" t="s">
        <v>330</v>
      </c>
      <c r="C191" s="29" t="s">
        <v>31</v>
      </c>
      <c r="D191" s="29">
        <v>15.4</v>
      </c>
      <c r="E191" s="82" t="s">
        <v>32</v>
      </c>
      <c r="F191" s="31">
        <v>391.65049360834132</v>
      </c>
      <c r="G191" s="164">
        <f t="shared" si="5"/>
        <v>6031.4176015684561</v>
      </c>
      <c r="H191" s="84">
        <v>7304410009</v>
      </c>
    </row>
    <row r="192" spans="1:8" x14ac:dyDescent="0.25">
      <c r="A192" s="180" t="s">
        <v>83</v>
      </c>
      <c r="B192" s="89" t="s">
        <v>331</v>
      </c>
      <c r="C192" s="28" t="s">
        <v>31</v>
      </c>
      <c r="D192" s="29">
        <v>3.5</v>
      </c>
      <c r="E192" s="82" t="s">
        <v>32</v>
      </c>
      <c r="F192" s="31">
        <v>449.4035359586498</v>
      </c>
      <c r="G192" s="164">
        <f t="shared" si="5"/>
        <v>1572.9123758552744</v>
      </c>
      <c r="H192" s="84">
        <v>7304410009</v>
      </c>
    </row>
    <row r="193" spans="1:8" x14ac:dyDescent="0.25">
      <c r="A193" s="180" t="s">
        <v>84</v>
      </c>
      <c r="B193" s="89" t="s">
        <v>332</v>
      </c>
      <c r="C193" s="28" t="s">
        <v>31</v>
      </c>
      <c r="D193" s="29">
        <v>7.04</v>
      </c>
      <c r="E193" s="82" t="s">
        <v>32</v>
      </c>
      <c r="F193" s="31">
        <v>420.82957887336499</v>
      </c>
      <c r="G193" s="164">
        <f t="shared" si="5"/>
        <v>2962.6402352684895</v>
      </c>
      <c r="H193" s="84">
        <v>7304410009</v>
      </c>
    </row>
    <row r="194" spans="1:8" x14ac:dyDescent="0.25">
      <c r="A194" s="180" t="s">
        <v>85</v>
      </c>
      <c r="B194" s="89" t="s">
        <v>333</v>
      </c>
      <c r="C194" s="28" t="s">
        <v>31</v>
      </c>
      <c r="D194" s="29">
        <v>0.8</v>
      </c>
      <c r="E194" s="82" t="s">
        <v>32</v>
      </c>
      <c r="F194" s="31">
        <v>391.65049360834132</v>
      </c>
      <c r="G194" s="164">
        <f t="shared" si="5"/>
        <v>313.32039488667306</v>
      </c>
      <c r="H194" s="84">
        <v>7304410009</v>
      </c>
    </row>
    <row r="195" spans="1:8" x14ac:dyDescent="0.25">
      <c r="A195" s="180" t="s">
        <v>86</v>
      </c>
      <c r="B195" s="89" t="s">
        <v>334</v>
      </c>
      <c r="C195" s="29" t="s">
        <v>130</v>
      </c>
      <c r="D195" s="29">
        <v>109</v>
      </c>
      <c r="E195" s="82" t="s">
        <v>32</v>
      </c>
      <c r="F195" s="31">
        <v>13.842817676822687</v>
      </c>
      <c r="G195" s="164">
        <f t="shared" si="5"/>
        <v>1508.8671267736729</v>
      </c>
      <c r="H195" s="84">
        <v>7304410009</v>
      </c>
    </row>
    <row r="196" spans="1:8" x14ac:dyDescent="0.25">
      <c r="A196" s="180" t="s">
        <v>87</v>
      </c>
      <c r="B196" s="89" t="s">
        <v>335</v>
      </c>
      <c r="C196" s="29" t="s">
        <v>130</v>
      </c>
      <c r="D196" s="29">
        <v>65</v>
      </c>
      <c r="E196" s="82" t="s">
        <v>32</v>
      </c>
      <c r="F196" s="31">
        <v>17.570872652018497</v>
      </c>
      <c r="G196" s="164">
        <f t="shared" si="5"/>
        <v>1142.1067223812024</v>
      </c>
      <c r="H196" s="84">
        <v>7304410009</v>
      </c>
    </row>
    <row r="197" spans="1:8" x14ac:dyDescent="0.25">
      <c r="A197" s="180" t="s">
        <v>88</v>
      </c>
      <c r="B197" s="89" t="s">
        <v>336</v>
      </c>
      <c r="C197" s="29" t="s">
        <v>130</v>
      </c>
      <c r="D197" s="29">
        <v>24</v>
      </c>
      <c r="E197" s="82" t="s">
        <v>32</v>
      </c>
      <c r="F197" s="31">
        <v>4.7033894109376089</v>
      </c>
      <c r="G197" s="164">
        <f t="shared" si="5"/>
        <v>112.88134586250261</v>
      </c>
      <c r="H197" s="84">
        <v>7304410009</v>
      </c>
    </row>
    <row r="198" spans="1:8" x14ac:dyDescent="0.25">
      <c r="A198" s="180" t="s">
        <v>89</v>
      </c>
      <c r="B198" s="89" t="s">
        <v>337</v>
      </c>
      <c r="C198" s="29" t="s">
        <v>133</v>
      </c>
      <c r="D198" s="29">
        <v>16</v>
      </c>
      <c r="E198" s="82" t="s">
        <v>32</v>
      </c>
      <c r="F198" s="31">
        <v>7.6739511441613608</v>
      </c>
      <c r="G198" s="164">
        <f t="shared" si="5"/>
        <v>122.78321830658177</v>
      </c>
      <c r="H198" s="84">
        <v>7304410009</v>
      </c>
    </row>
    <row r="199" spans="1:8" x14ac:dyDescent="0.25">
      <c r="A199" s="180" t="s">
        <v>90</v>
      </c>
      <c r="B199" s="89" t="s">
        <v>338</v>
      </c>
      <c r="C199" s="28" t="s">
        <v>133</v>
      </c>
      <c r="D199" s="29">
        <v>95</v>
      </c>
      <c r="E199" s="82" t="s">
        <v>32</v>
      </c>
      <c r="F199" s="31">
        <v>7.6739511441613608</v>
      </c>
      <c r="G199" s="164">
        <f t="shared" si="5"/>
        <v>729.02535869532926</v>
      </c>
      <c r="H199" s="84">
        <v>7304410009</v>
      </c>
    </row>
    <row r="200" spans="1:8" x14ac:dyDescent="0.25">
      <c r="A200" s="180" t="s">
        <v>91</v>
      </c>
      <c r="B200" s="89" t="s">
        <v>339</v>
      </c>
      <c r="C200" s="28" t="s">
        <v>133</v>
      </c>
      <c r="D200" s="29">
        <v>26</v>
      </c>
      <c r="E200" s="82" t="s">
        <v>32</v>
      </c>
      <c r="F200" s="31">
        <v>4.3320691942846397</v>
      </c>
      <c r="G200" s="164">
        <f t="shared" si="5"/>
        <v>112.63379905140063</v>
      </c>
      <c r="H200" s="84">
        <v>7304410009</v>
      </c>
    </row>
    <row r="201" spans="1:8" x14ac:dyDescent="0.25">
      <c r="A201" s="180" t="s">
        <v>92</v>
      </c>
      <c r="B201" s="89" t="s">
        <v>340</v>
      </c>
      <c r="C201" s="28" t="s">
        <v>31</v>
      </c>
      <c r="D201" s="28">
        <v>5</v>
      </c>
      <c r="E201" s="82" t="s">
        <v>32</v>
      </c>
      <c r="F201" s="31">
        <v>841.65915774672999</v>
      </c>
      <c r="G201" s="164">
        <f t="shared" si="5"/>
        <v>4208.2957887336497</v>
      </c>
      <c r="H201" s="84">
        <v>7228701000</v>
      </c>
    </row>
    <row r="202" spans="1:8" x14ac:dyDescent="0.25">
      <c r="A202" s="180" t="s">
        <v>93</v>
      </c>
      <c r="B202" s="89" t="s">
        <v>341</v>
      </c>
      <c r="C202" s="28" t="s">
        <v>31</v>
      </c>
      <c r="D202" s="29">
        <v>4.5</v>
      </c>
      <c r="E202" s="82" t="s">
        <v>32</v>
      </c>
      <c r="F202" s="31">
        <v>895.62436256696139</v>
      </c>
      <c r="G202" s="164">
        <f t="shared" si="5"/>
        <v>4030.3096315513262</v>
      </c>
      <c r="H202" s="84">
        <v>7228701000</v>
      </c>
    </row>
    <row r="203" spans="1:8" x14ac:dyDescent="0.25">
      <c r="A203" s="180" t="s">
        <v>94</v>
      </c>
      <c r="B203" s="89" t="s">
        <v>342</v>
      </c>
      <c r="C203" s="28" t="s">
        <v>31</v>
      </c>
      <c r="D203" s="29">
        <v>4.5</v>
      </c>
      <c r="E203" s="82" t="s">
        <v>32</v>
      </c>
      <c r="F203" s="31">
        <v>895.62436256696139</v>
      </c>
      <c r="G203" s="164">
        <f t="shared" si="5"/>
        <v>4030.3096315513262</v>
      </c>
      <c r="H203" s="84">
        <v>7228701000</v>
      </c>
    </row>
    <row r="204" spans="1:8" x14ac:dyDescent="0.25">
      <c r="A204" s="180" t="s">
        <v>95</v>
      </c>
      <c r="B204" s="89" t="s">
        <v>343</v>
      </c>
      <c r="C204" s="28" t="s">
        <v>31</v>
      </c>
      <c r="D204" s="29">
        <v>10</v>
      </c>
      <c r="E204" s="82" t="s">
        <v>32</v>
      </c>
      <c r="F204" s="31">
        <v>895.62436256696139</v>
      </c>
      <c r="G204" s="164">
        <f t="shared" si="5"/>
        <v>8956.2436256696146</v>
      </c>
      <c r="H204" s="84">
        <v>7228701000</v>
      </c>
    </row>
    <row r="205" spans="1:8" x14ac:dyDescent="0.25">
      <c r="A205" s="180" t="s">
        <v>96</v>
      </c>
      <c r="B205" s="89" t="s">
        <v>344</v>
      </c>
      <c r="C205" s="28" t="s">
        <v>133</v>
      </c>
      <c r="D205" s="29">
        <v>200</v>
      </c>
      <c r="E205" s="82" t="s">
        <v>32</v>
      </c>
      <c r="F205" s="31">
        <v>909.73453079977423</v>
      </c>
      <c r="G205" s="164">
        <f t="shared" si="5"/>
        <v>181946.90615995484</v>
      </c>
      <c r="H205" s="84">
        <v>7228701000</v>
      </c>
    </row>
    <row r="206" spans="1:8" x14ac:dyDescent="0.25">
      <c r="A206" s="180" t="s">
        <v>97</v>
      </c>
      <c r="B206" s="89" t="s">
        <v>345</v>
      </c>
      <c r="C206" s="28" t="s">
        <v>33</v>
      </c>
      <c r="D206" s="29">
        <v>208</v>
      </c>
      <c r="E206" s="82" t="s">
        <v>32</v>
      </c>
      <c r="F206" s="31">
        <v>6.1115594458912179</v>
      </c>
      <c r="G206" s="164">
        <f t="shared" si="5"/>
        <v>1271.2043647453734</v>
      </c>
      <c r="H206" s="84">
        <v>8207801900</v>
      </c>
    </row>
    <row r="207" spans="1:8" x14ac:dyDescent="0.25">
      <c r="A207" s="180" t="s">
        <v>496</v>
      </c>
      <c r="B207" s="89" t="s">
        <v>346</v>
      </c>
      <c r="C207" s="28" t="s">
        <v>31</v>
      </c>
      <c r="D207" s="28">
        <v>10</v>
      </c>
      <c r="E207" s="82" t="s">
        <v>32</v>
      </c>
      <c r="F207" s="31">
        <v>983.5034805081641</v>
      </c>
      <c r="G207" s="164">
        <f t="shared" si="5"/>
        <v>9835.034805081641</v>
      </c>
      <c r="H207" s="84">
        <v>7216311000</v>
      </c>
    </row>
    <row r="208" spans="1:8" x14ac:dyDescent="0.25">
      <c r="A208" s="180" t="s">
        <v>497</v>
      </c>
      <c r="B208" s="89" t="s">
        <v>347</v>
      </c>
      <c r="C208" s="28" t="s">
        <v>31</v>
      </c>
      <c r="D208" s="28">
        <v>10</v>
      </c>
      <c r="E208" s="82" t="s">
        <v>32</v>
      </c>
      <c r="F208" s="31">
        <v>983.5034805081641</v>
      </c>
      <c r="G208" s="164">
        <f t="shared" si="5"/>
        <v>9835.034805081641</v>
      </c>
      <c r="H208" s="84">
        <v>7216311000</v>
      </c>
    </row>
    <row r="209" spans="1:8" x14ac:dyDescent="0.25">
      <c r="A209" s="180" t="s">
        <v>498</v>
      </c>
      <c r="B209" s="89" t="s">
        <v>348</v>
      </c>
      <c r="C209" s="28" t="s">
        <v>31</v>
      </c>
      <c r="D209" s="28">
        <v>10</v>
      </c>
      <c r="E209" s="82" t="s">
        <v>32</v>
      </c>
      <c r="F209" s="31">
        <v>998.97515620203785</v>
      </c>
      <c r="G209" s="164">
        <f t="shared" si="5"/>
        <v>9989.7515620203776</v>
      </c>
      <c r="H209" s="84">
        <v>7216311000</v>
      </c>
    </row>
    <row r="210" spans="1:8" x14ac:dyDescent="0.25">
      <c r="A210" s="180" t="s">
        <v>499</v>
      </c>
      <c r="B210" s="89" t="s">
        <v>349</v>
      </c>
      <c r="C210" s="28" t="s">
        <v>31</v>
      </c>
      <c r="D210" s="29">
        <v>1</v>
      </c>
      <c r="E210" s="82" t="s">
        <v>32</v>
      </c>
      <c r="F210" s="31">
        <v>983.5034805081641</v>
      </c>
      <c r="G210" s="164">
        <f t="shared" si="5"/>
        <v>983.5034805081641</v>
      </c>
      <c r="H210" s="84">
        <v>7216311000</v>
      </c>
    </row>
    <row r="211" spans="1:8" x14ac:dyDescent="0.25">
      <c r="A211" s="180" t="s">
        <v>500</v>
      </c>
      <c r="B211" s="89" t="s">
        <v>350</v>
      </c>
      <c r="C211" s="28" t="s">
        <v>31</v>
      </c>
      <c r="D211" s="29">
        <v>1</v>
      </c>
      <c r="E211" s="82" t="s">
        <v>32</v>
      </c>
      <c r="F211" s="31">
        <v>983.5034805081641</v>
      </c>
      <c r="G211" s="164">
        <f t="shared" si="5"/>
        <v>983.5034805081641</v>
      </c>
      <c r="H211" s="84">
        <v>7216311000</v>
      </c>
    </row>
    <row r="212" spans="1:8" x14ac:dyDescent="0.25">
      <c r="A212" s="180" t="s">
        <v>1248</v>
      </c>
      <c r="B212" s="89" t="s">
        <v>351</v>
      </c>
      <c r="C212" s="29" t="s">
        <v>31</v>
      </c>
      <c r="D212" s="28">
        <v>44</v>
      </c>
      <c r="E212" s="82" t="s">
        <v>32</v>
      </c>
      <c r="F212" s="31">
        <v>998.85138279648686</v>
      </c>
      <c r="G212" s="164">
        <f t="shared" si="5"/>
        <v>43949.460843045425</v>
      </c>
      <c r="H212" s="84">
        <v>7214995000</v>
      </c>
    </row>
    <row r="213" spans="1:8" x14ac:dyDescent="0.25">
      <c r="A213" s="180" t="s">
        <v>1249</v>
      </c>
      <c r="B213" s="89" t="s">
        <v>352</v>
      </c>
      <c r="C213" s="28" t="s">
        <v>31</v>
      </c>
      <c r="D213" s="31">
        <v>90</v>
      </c>
      <c r="E213" s="82" t="s">
        <v>32</v>
      </c>
      <c r="F213" s="31">
        <v>1002.5645849630165</v>
      </c>
      <c r="G213" s="164">
        <f>F213*D213</f>
        <v>90230.812646671489</v>
      </c>
      <c r="H213" s="84">
        <v>7214995000</v>
      </c>
    </row>
    <row r="214" spans="1:8" x14ac:dyDescent="0.25">
      <c r="A214" s="180" t="s">
        <v>1250</v>
      </c>
      <c r="B214" s="89" t="s">
        <v>152</v>
      </c>
      <c r="C214" s="28" t="s">
        <v>130</v>
      </c>
      <c r="D214" s="29">
        <v>135</v>
      </c>
      <c r="E214" s="82" t="s">
        <v>32</v>
      </c>
      <c r="F214" s="31">
        <v>5.4064223544672299</v>
      </c>
      <c r="G214" s="164">
        <f>F214*D214</f>
        <v>729.86701785307605</v>
      </c>
      <c r="H214" s="84">
        <v>6812930000</v>
      </c>
    </row>
    <row r="215" spans="1:8" s="125" customFormat="1" ht="31.5" x14ac:dyDescent="0.25">
      <c r="A215" s="120"/>
      <c r="B215" s="159" t="s">
        <v>1526</v>
      </c>
      <c r="C215" s="121"/>
      <c r="D215" s="122"/>
      <c r="E215" s="123"/>
      <c r="F215" s="18"/>
      <c r="G215" s="124">
        <f>SUM(G149:G214)</f>
        <v>851460.76942994911</v>
      </c>
      <c r="H215" s="222"/>
    </row>
    <row r="216" spans="1:8" s="74" customFormat="1" ht="18.75" customHeight="1" x14ac:dyDescent="0.25">
      <c r="A216" s="70">
        <v>2</v>
      </c>
      <c r="B216" s="19" t="s">
        <v>42</v>
      </c>
      <c r="C216" s="16"/>
      <c r="D216" s="17"/>
      <c r="E216" s="71"/>
      <c r="F216" s="176"/>
      <c r="G216" s="72"/>
      <c r="H216" s="73"/>
    </row>
    <row r="217" spans="1:8" x14ac:dyDescent="0.25">
      <c r="A217" s="180" t="s">
        <v>99</v>
      </c>
      <c r="B217" s="89" t="s">
        <v>292</v>
      </c>
      <c r="C217" s="28" t="s">
        <v>33</v>
      </c>
      <c r="D217" s="29">
        <v>270</v>
      </c>
      <c r="E217" s="82" t="s">
        <v>32</v>
      </c>
      <c r="F217" s="96">
        <v>27.860898495905577</v>
      </c>
      <c r="G217" s="164">
        <f t="shared" ref="G217:G239" si="6">F217*D217</f>
        <v>7522.442593894506</v>
      </c>
      <c r="H217" s="84">
        <v>8536201009</v>
      </c>
    </row>
    <row r="218" spans="1:8" x14ac:dyDescent="0.25">
      <c r="A218" s="180" t="s">
        <v>100</v>
      </c>
      <c r="B218" s="89" t="s">
        <v>293</v>
      </c>
      <c r="C218" s="28" t="s">
        <v>33</v>
      </c>
      <c r="D218" s="29">
        <v>30</v>
      </c>
      <c r="E218" s="82" t="s">
        <v>32</v>
      </c>
      <c r="F218" s="96">
        <v>39.607489776316704</v>
      </c>
      <c r="G218" s="164">
        <f t="shared" si="6"/>
        <v>1188.2246932895011</v>
      </c>
      <c r="H218" s="84">
        <v>9030339900</v>
      </c>
    </row>
    <row r="219" spans="1:8" x14ac:dyDescent="0.25">
      <c r="A219" s="180" t="s">
        <v>101</v>
      </c>
      <c r="B219" s="89" t="s">
        <v>294</v>
      </c>
      <c r="C219" s="28" t="s">
        <v>33</v>
      </c>
      <c r="D219" s="29">
        <v>30</v>
      </c>
      <c r="E219" s="82" t="s">
        <v>32</v>
      </c>
      <c r="F219" s="96">
        <v>5.9316176689011888</v>
      </c>
      <c r="G219" s="164">
        <f t="shared" si="6"/>
        <v>177.94853006703568</v>
      </c>
      <c r="H219" s="84">
        <v>9030339100</v>
      </c>
    </row>
    <row r="220" spans="1:8" x14ac:dyDescent="0.25">
      <c r="A220" s="180" t="s">
        <v>102</v>
      </c>
      <c r="B220" s="89" t="s">
        <v>295</v>
      </c>
      <c r="C220" s="28" t="s">
        <v>33</v>
      </c>
      <c r="D220" s="29">
        <v>30</v>
      </c>
      <c r="E220" s="82" t="s">
        <v>32</v>
      </c>
      <c r="F220" s="96">
        <v>3.7419980493311287</v>
      </c>
      <c r="G220" s="164">
        <f t="shared" si="6"/>
        <v>112.25994147993386</v>
      </c>
      <c r="H220" s="84">
        <v>9030339100</v>
      </c>
    </row>
    <row r="221" spans="1:8" ht="18" x14ac:dyDescent="0.25">
      <c r="A221" s="180" t="s">
        <v>103</v>
      </c>
      <c r="B221" s="89" t="s">
        <v>296</v>
      </c>
      <c r="C221" s="28" t="s">
        <v>33</v>
      </c>
      <c r="D221" s="29">
        <v>120</v>
      </c>
      <c r="E221" s="82" t="s">
        <v>32</v>
      </c>
      <c r="F221" s="96">
        <v>25.2497747324019</v>
      </c>
      <c r="G221" s="164">
        <f t="shared" si="6"/>
        <v>3029.9729678882281</v>
      </c>
      <c r="H221" s="84">
        <v>9026204000</v>
      </c>
    </row>
    <row r="222" spans="1:8" ht="18" x14ac:dyDescent="0.25">
      <c r="A222" s="180" t="s">
        <v>104</v>
      </c>
      <c r="B222" s="89" t="s">
        <v>297</v>
      </c>
      <c r="C222" s="28" t="s">
        <v>33</v>
      </c>
      <c r="D222" s="29">
        <v>30</v>
      </c>
      <c r="E222" s="82" t="s">
        <v>32</v>
      </c>
      <c r="F222" s="96">
        <v>25.2497747324019</v>
      </c>
      <c r="G222" s="164">
        <f t="shared" si="6"/>
        <v>757.49324197205704</v>
      </c>
      <c r="H222" s="84">
        <v>9026204000</v>
      </c>
    </row>
    <row r="223" spans="1:8" x14ac:dyDescent="0.25">
      <c r="A223" s="180" t="s">
        <v>105</v>
      </c>
      <c r="B223" s="89" t="s">
        <v>298</v>
      </c>
      <c r="C223" s="29" t="s">
        <v>126</v>
      </c>
      <c r="D223" s="29">
        <v>60</v>
      </c>
      <c r="E223" s="82" t="s">
        <v>32</v>
      </c>
      <c r="F223" s="31">
        <v>2.0683773801625889</v>
      </c>
      <c r="G223" s="164">
        <f t="shared" si="6"/>
        <v>124.10264280975534</v>
      </c>
      <c r="H223" s="84">
        <v>8101991000</v>
      </c>
    </row>
    <row r="224" spans="1:8" x14ac:dyDescent="0.25">
      <c r="A224" s="180" t="s">
        <v>106</v>
      </c>
      <c r="B224" s="89" t="s">
        <v>299</v>
      </c>
      <c r="C224" s="28" t="s">
        <v>33</v>
      </c>
      <c r="D224" s="29">
        <v>24</v>
      </c>
      <c r="E224" s="82" t="s">
        <v>32</v>
      </c>
      <c r="F224" s="31">
        <v>18.566010832648455</v>
      </c>
      <c r="G224" s="164">
        <f t="shared" si="6"/>
        <v>445.5842599835629</v>
      </c>
      <c r="H224" s="84">
        <v>4009320000</v>
      </c>
    </row>
    <row r="225" spans="1:8" x14ac:dyDescent="0.25">
      <c r="A225" s="180" t="s">
        <v>107</v>
      </c>
      <c r="B225" s="89" t="s">
        <v>300</v>
      </c>
      <c r="C225" s="28" t="s">
        <v>33</v>
      </c>
      <c r="D225" s="29">
        <v>48</v>
      </c>
      <c r="E225" s="82" t="s">
        <v>32</v>
      </c>
      <c r="F225" s="31">
        <v>0</v>
      </c>
      <c r="G225" s="164">
        <f t="shared" si="6"/>
        <v>0</v>
      </c>
      <c r="H225" s="84">
        <v>4009320000</v>
      </c>
    </row>
    <row r="226" spans="1:8" x14ac:dyDescent="0.25">
      <c r="A226" s="180" t="s">
        <v>108</v>
      </c>
      <c r="B226" s="89" t="s">
        <v>301</v>
      </c>
      <c r="C226" s="28" t="s">
        <v>33</v>
      </c>
      <c r="D226" s="29">
        <v>60</v>
      </c>
      <c r="E226" s="82" t="s">
        <v>32</v>
      </c>
      <c r="F226" s="31">
        <v>80.452713608143299</v>
      </c>
      <c r="G226" s="164">
        <f t="shared" si="6"/>
        <v>4827.1628164885979</v>
      </c>
      <c r="H226" s="84">
        <v>9405403909</v>
      </c>
    </row>
    <row r="227" spans="1:8" x14ac:dyDescent="0.25">
      <c r="A227" s="180" t="s">
        <v>109</v>
      </c>
      <c r="B227" s="89" t="s">
        <v>302</v>
      </c>
      <c r="C227" s="28" t="s">
        <v>33</v>
      </c>
      <c r="D227" s="29">
        <v>12</v>
      </c>
      <c r="E227" s="82" t="s">
        <v>32</v>
      </c>
      <c r="F227" s="31">
        <v>0</v>
      </c>
      <c r="G227" s="164">
        <f t="shared" si="6"/>
        <v>0</v>
      </c>
      <c r="H227" s="84">
        <v>4823200009</v>
      </c>
    </row>
    <row r="228" spans="1:8" x14ac:dyDescent="0.25">
      <c r="A228" s="180" t="s">
        <v>110</v>
      </c>
      <c r="B228" s="89" t="s">
        <v>303</v>
      </c>
      <c r="C228" s="28" t="s">
        <v>33</v>
      </c>
      <c r="D228" s="28">
        <v>100</v>
      </c>
      <c r="E228" s="82" t="s">
        <v>32</v>
      </c>
      <c r="F228" s="31">
        <v>2.0793932132566271</v>
      </c>
      <c r="G228" s="164">
        <f t="shared" si="6"/>
        <v>207.93932132566272</v>
      </c>
      <c r="H228" s="84">
        <v>9405401009</v>
      </c>
    </row>
    <row r="229" spans="1:8" x14ac:dyDescent="0.25">
      <c r="A229" s="180" t="s">
        <v>111</v>
      </c>
      <c r="B229" s="89" t="s">
        <v>304</v>
      </c>
      <c r="C229" s="28" t="s">
        <v>126</v>
      </c>
      <c r="D229" s="29">
        <v>20</v>
      </c>
      <c r="E229" s="82" t="s">
        <v>32</v>
      </c>
      <c r="F229" s="31">
        <v>1.8070917210444495</v>
      </c>
      <c r="G229" s="164">
        <f t="shared" si="6"/>
        <v>36.141834420888991</v>
      </c>
      <c r="H229" s="84">
        <v>9405401009</v>
      </c>
    </row>
    <row r="230" spans="1:8" x14ac:dyDescent="0.25">
      <c r="A230" s="180" t="s">
        <v>112</v>
      </c>
      <c r="B230" s="89" t="s">
        <v>305</v>
      </c>
      <c r="C230" s="28" t="s">
        <v>126</v>
      </c>
      <c r="D230" s="29">
        <v>2</v>
      </c>
      <c r="E230" s="82" t="s">
        <v>32</v>
      </c>
      <c r="F230" s="31">
        <v>1.8070917210444495</v>
      </c>
      <c r="G230" s="164">
        <f t="shared" si="6"/>
        <v>3.614183442088899</v>
      </c>
      <c r="H230" s="84">
        <v>9405401009</v>
      </c>
    </row>
    <row r="231" spans="1:8" x14ac:dyDescent="0.25">
      <c r="A231" s="180" t="s">
        <v>113</v>
      </c>
      <c r="B231" s="89" t="s">
        <v>306</v>
      </c>
      <c r="C231" s="28" t="s">
        <v>126</v>
      </c>
      <c r="D231" s="29">
        <v>22</v>
      </c>
      <c r="E231" s="82" t="s">
        <v>32</v>
      </c>
      <c r="F231" s="31">
        <v>0.12927884662989772</v>
      </c>
      <c r="G231" s="164">
        <f t="shared" si="6"/>
        <v>2.84413462585775</v>
      </c>
      <c r="H231" s="84">
        <v>9405401009</v>
      </c>
    </row>
    <row r="232" spans="1:8" x14ac:dyDescent="0.25">
      <c r="A232" s="180" t="s">
        <v>114</v>
      </c>
      <c r="B232" s="89" t="s">
        <v>307</v>
      </c>
      <c r="C232" s="28" t="s">
        <v>126</v>
      </c>
      <c r="D232" s="29">
        <v>10</v>
      </c>
      <c r="E232" s="82" t="s">
        <v>32</v>
      </c>
      <c r="F232" s="31">
        <v>18.566010832648455</v>
      </c>
      <c r="G232" s="164">
        <f t="shared" si="6"/>
        <v>185.66010832648456</v>
      </c>
      <c r="H232" s="84">
        <v>4009320000</v>
      </c>
    </row>
    <row r="233" spans="1:8" x14ac:dyDescent="0.25">
      <c r="A233" s="180" t="s">
        <v>115</v>
      </c>
      <c r="B233" s="89" t="s">
        <v>307</v>
      </c>
      <c r="C233" s="28" t="s">
        <v>126</v>
      </c>
      <c r="D233" s="29">
        <v>4</v>
      </c>
      <c r="E233" s="82" t="s">
        <v>32</v>
      </c>
      <c r="F233" s="31">
        <v>17.823370399342515</v>
      </c>
      <c r="G233" s="164">
        <f t="shared" si="6"/>
        <v>71.293481597370061</v>
      </c>
      <c r="H233" s="84">
        <v>4009320000</v>
      </c>
    </row>
    <row r="234" spans="1:8" x14ac:dyDescent="0.25">
      <c r="A234" s="180" t="s">
        <v>116</v>
      </c>
      <c r="B234" s="89" t="s">
        <v>308</v>
      </c>
      <c r="C234" s="28" t="s">
        <v>126</v>
      </c>
      <c r="D234" s="29">
        <v>160</v>
      </c>
      <c r="E234" s="82" t="s">
        <v>32</v>
      </c>
      <c r="F234" s="31">
        <v>0.90354586052222474</v>
      </c>
      <c r="G234" s="164">
        <f t="shared" si="6"/>
        <v>144.56733768355596</v>
      </c>
      <c r="H234" s="84">
        <v>9405401009</v>
      </c>
    </row>
    <row r="235" spans="1:8" x14ac:dyDescent="0.25">
      <c r="A235" s="180" t="s">
        <v>117</v>
      </c>
      <c r="B235" s="89" t="s">
        <v>306</v>
      </c>
      <c r="C235" s="28" t="s">
        <v>126</v>
      </c>
      <c r="D235" s="29">
        <v>96</v>
      </c>
      <c r="E235" s="82" t="s">
        <v>32</v>
      </c>
      <c r="F235" s="31">
        <v>0.90354586052222474</v>
      </c>
      <c r="G235" s="164">
        <f t="shared" si="6"/>
        <v>86.740402610133572</v>
      </c>
      <c r="H235" s="84">
        <v>9405401009</v>
      </c>
    </row>
    <row r="236" spans="1:8" x14ac:dyDescent="0.25">
      <c r="A236" s="180" t="s">
        <v>118</v>
      </c>
      <c r="B236" s="89" t="s">
        <v>309</v>
      </c>
      <c r="C236" s="29" t="s">
        <v>130</v>
      </c>
      <c r="D236" s="29">
        <v>14</v>
      </c>
      <c r="E236" s="82" t="s">
        <v>32</v>
      </c>
      <c r="F236" s="31">
        <v>0</v>
      </c>
      <c r="G236" s="164">
        <f t="shared" si="6"/>
        <v>0</v>
      </c>
      <c r="H236" s="84">
        <v>8545909000</v>
      </c>
    </row>
    <row r="237" spans="1:8" x14ac:dyDescent="0.25">
      <c r="A237" s="180" t="s">
        <v>119</v>
      </c>
      <c r="B237" s="89" t="s">
        <v>310</v>
      </c>
      <c r="C237" s="28" t="s">
        <v>133</v>
      </c>
      <c r="D237" s="29">
        <v>144</v>
      </c>
      <c r="E237" s="82" t="s">
        <v>32</v>
      </c>
      <c r="F237" s="31">
        <v>12.12979374399699</v>
      </c>
      <c r="G237" s="164">
        <f t="shared" si="6"/>
        <v>1746.6902991355664</v>
      </c>
      <c r="H237" s="84">
        <v>4009320000</v>
      </c>
    </row>
    <row r="238" spans="1:8" x14ac:dyDescent="0.25">
      <c r="A238" s="180" t="s">
        <v>120</v>
      </c>
      <c r="B238" s="89" t="s">
        <v>128</v>
      </c>
      <c r="C238" s="28" t="s">
        <v>33</v>
      </c>
      <c r="D238" s="28">
        <v>132</v>
      </c>
      <c r="E238" s="82" t="s">
        <v>32</v>
      </c>
      <c r="F238" s="31">
        <v>5.0747096275905799</v>
      </c>
      <c r="G238" s="164">
        <f>F238*D238</f>
        <v>669.86167084195654</v>
      </c>
      <c r="H238" s="84">
        <v>8536411000</v>
      </c>
    </row>
    <row r="239" spans="1:8" x14ac:dyDescent="0.25">
      <c r="A239" s="180" t="s">
        <v>121</v>
      </c>
      <c r="B239" s="89" t="s">
        <v>301</v>
      </c>
      <c r="C239" s="28" t="s">
        <v>33</v>
      </c>
      <c r="D239" s="28">
        <v>120</v>
      </c>
      <c r="E239" s="82" t="s">
        <v>32</v>
      </c>
      <c r="F239" s="31">
        <v>80.452713608143299</v>
      </c>
      <c r="G239" s="164">
        <f t="shared" si="6"/>
        <v>9654.3256329771957</v>
      </c>
      <c r="H239" s="84">
        <v>9405403909</v>
      </c>
    </row>
    <row r="240" spans="1:8" s="128" customFormat="1" ht="37.5" customHeight="1" x14ac:dyDescent="0.25">
      <c r="A240" s="120"/>
      <c r="B240" s="225" t="s">
        <v>1543</v>
      </c>
      <c r="C240" s="127"/>
      <c r="D240" s="127"/>
      <c r="E240" s="123"/>
      <c r="F240" s="120"/>
      <c r="G240" s="124">
        <f>SUM(G217:G239)</f>
        <v>30994.870094859943</v>
      </c>
      <c r="H240" s="159"/>
    </row>
    <row r="241" spans="1:8" ht="31.5" x14ac:dyDescent="0.25">
      <c r="A241" s="66"/>
      <c r="B241" s="65" t="s">
        <v>1544</v>
      </c>
      <c r="C241" s="68"/>
      <c r="D241" s="68"/>
      <c r="E241" s="68"/>
      <c r="F241" s="164"/>
      <c r="G241" s="170">
        <f>G240+G215</f>
        <v>882455.63952480908</v>
      </c>
      <c r="H241" s="69"/>
    </row>
    <row r="242" spans="1:8" ht="25.5" customHeight="1" x14ac:dyDescent="0.25">
      <c r="A242" s="66"/>
      <c r="B242" s="485" t="s">
        <v>1545</v>
      </c>
      <c r="C242" s="485"/>
      <c r="D242" s="485"/>
      <c r="E242" s="485"/>
      <c r="F242" s="485"/>
      <c r="G242" s="485"/>
      <c r="H242" s="485"/>
    </row>
    <row r="243" spans="1:8" ht="15.75" x14ac:dyDescent="0.25">
      <c r="A243" s="67">
        <v>1</v>
      </c>
      <c r="B243" s="233" t="s">
        <v>1103</v>
      </c>
      <c r="C243" s="67"/>
      <c r="D243" s="68"/>
      <c r="E243" s="68"/>
      <c r="F243" s="164"/>
      <c r="G243" s="164"/>
      <c r="H243" s="69"/>
    </row>
    <row r="244" spans="1:8" s="109" customFormat="1" ht="28.5" customHeight="1" x14ac:dyDescent="0.2">
      <c r="A244" s="180" t="s">
        <v>35</v>
      </c>
      <c r="B244" s="183" t="s">
        <v>1104</v>
      </c>
      <c r="C244" s="110" t="s">
        <v>1125</v>
      </c>
      <c r="D244" s="48">
        <v>28</v>
      </c>
      <c r="E244" s="82" t="s">
        <v>32</v>
      </c>
      <c r="F244" s="171">
        <v>1000</v>
      </c>
      <c r="G244" s="171">
        <f>D244*F244</f>
        <v>28000</v>
      </c>
      <c r="H244" s="110">
        <v>7208540000</v>
      </c>
    </row>
    <row r="245" spans="1:8" s="109" customFormat="1" ht="28.5" customHeight="1" x14ac:dyDescent="0.2">
      <c r="A245" s="180" t="s">
        <v>36</v>
      </c>
      <c r="B245" s="183" t="s">
        <v>1105</v>
      </c>
      <c r="C245" s="110" t="s">
        <v>31</v>
      </c>
      <c r="D245" s="48">
        <v>30</v>
      </c>
      <c r="E245" s="82" t="s">
        <v>32</v>
      </c>
      <c r="F245" s="171">
        <v>1000</v>
      </c>
      <c r="G245" s="171">
        <f t="shared" ref="G245:G285" si="7">D245*F245</f>
        <v>30000</v>
      </c>
      <c r="H245" s="110">
        <v>7209169000</v>
      </c>
    </row>
    <row r="246" spans="1:8" s="109" customFormat="1" ht="28.5" customHeight="1" x14ac:dyDescent="0.2">
      <c r="A246" s="180" t="s">
        <v>37</v>
      </c>
      <c r="B246" s="183" t="s">
        <v>1106</v>
      </c>
      <c r="C246" s="110" t="s">
        <v>31</v>
      </c>
      <c r="D246" s="48">
        <v>18</v>
      </c>
      <c r="E246" s="82" t="s">
        <v>32</v>
      </c>
      <c r="F246" s="171">
        <v>800</v>
      </c>
      <c r="G246" s="171">
        <f t="shared" si="7"/>
        <v>14400</v>
      </c>
      <c r="H246" s="110">
        <v>7209150000</v>
      </c>
    </row>
    <row r="247" spans="1:8" s="109" customFormat="1" ht="28.5" customHeight="1" x14ac:dyDescent="0.2">
      <c r="A247" s="180" t="s">
        <v>38</v>
      </c>
      <c r="B247" s="183" t="s">
        <v>1107</v>
      </c>
      <c r="C247" s="110" t="s">
        <v>31</v>
      </c>
      <c r="D247" s="48">
        <v>12</v>
      </c>
      <c r="E247" s="82" t="s">
        <v>32</v>
      </c>
      <c r="F247" s="171">
        <v>800</v>
      </c>
      <c r="G247" s="171">
        <f t="shared" si="7"/>
        <v>9600</v>
      </c>
      <c r="H247" s="110">
        <v>7208531000</v>
      </c>
    </row>
    <row r="248" spans="1:8" s="109" customFormat="1" ht="28.5" customHeight="1" x14ac:dyDescent="0.2">
      <c r="A248" s="180" t="s">
        <v>44</v>
      </c>
      <c r="B248" s="183" t="s">
        <v>1108</v>
      </c>
      <c r="C248" s="110" t="s">
        <v>31</v>
      </c>
      <c r="D248" s="48">
        <v>4.5</v>
      </c>
      <c r="E248" s="82" t="s">
        <v>32</v>
      </c>
      <c r="F248" s="171">
        <v>800</v>
      </c>
      <c r="G248" s="171">
        <f t="shared" si="7"/>
        <v>3600</v>
      </c>
      <c r="H248" s="110">
        <v>7208400000</v>
      </c>
    </row>
    <row r="249" spans="1:8" s="109" customFormat="1" ht="28.5" customHeight="1" x14ac:dyDescent="0.2">
      <c r="A249" s="180" t="s">
        <v>45</v>
      </c>
      <c r="B249" s="183" t="s">
        <v>383</v>
      </c>
      <c r="C249" s="110" t="s">
        <v>31</v>
      </c>
      <c r="D249" s="48">
        <v>8</v>
      </c>
      <c r="E249" s="82" t="s">
        <v>32</v>
      </c>
      <c r="F249" s="171">
        <v>800</v>
      </c>
      <c r="G249" s="171">
        <f t="shared" si="7"/>
        <v>6400</v>
      </c>
      <c r="H249" s="110">
        <v>7208400000</v>
      </c>
    </row>
    <row r="250" spans="1:8" ht="45" x14ac:dyDescent="0.25">
      <c r="A250" s="180" t="s">
        <v>46</v>
      </c>
      <c r="B250" s="85" t="s">
        <v>366</v>
      </c>
      <c r="C250" s="86" t="s">
        <v>31</v>
      </c>
      <c r="D250" s="83">
        <v>1</v>
      </c>
      <c r="E250" s="87" t="s">
        <v>32</v>
      </c>
      <c r="F250" s="178">
        <v>6500</v>
      </c>
      <c r="G250" s="172">
        <f t="shared" ref="G250:G263" si="8">F250*D250</f>
        <v>6500</v>
      </c>
      <c r="H250" s="88" t="s">
        <v>367</v>
      </c>
    </row>
    <row r="251" spans="1:8" ht="45" x14ac:dyDescent="0.25">
      <c r="A251" s="180" t="s">
        <v>47</v>
      </c>
      <c r="B251" s="89" t="s">
        <v>373</v>
      </c>
      <c r="C251" s="90" t="s">
        <v>31</v>
      </c>
      <c r="D251" s="91">
        <v>10</v>
      </c>
      <c r="E251" s="87" t="s">
        <v>32</v>
      </c>
      <c r="F251" s="178">
        <v>1500</v>
      </c>
      <c r="G251" s="172">
        <f t="shared" si="8"/>
        <v>15000</v>
      </c>
      <c r="H251" s="88">
        <v>7228306900</v>
      </c>
    </row>
    <row r="252" spans="1:8" ht="45" x14ac:dyDescent="0.25">
      <c r="A252" s="180" t="s">
        <v>48</v>
      </c>
      <c r="B252" s="89" t="s">
        <v>374</v>
      </c>
      <c r="C252" s="90" t="s">
        <v>31</v>
      </c>
      <c r="D252" s="91">
        <v>2</v>
      </c>
      <c r="E252" s="87" t="s">
        <v>32</v>
      </c>
      <c r="F252" s="178">
        <v>1500</v>
      </c>
      <c r="G252" s="172">
        <f t="shared" si="8"/>
        <v>3000</v>
      </c>
      <c r="H252" s="88">
        <v>7228306900</v>
      </c>
    </row>
    <row r="253" spans="1:8" ht="45" x14ac:dyDescent="0.25">
      <c r="A253" s="180" t="s">
        <v>49</v>
      </c>
      <c r="B253" s="89" t="s">
        <v>375</v>
      </c>
      <c r="C253" s="90" t="s">
        <v>31</v>
      </c>
      <c r="D253" s="91">
        <v>5</v>
      </c>
      <c r="E253" s="87" t="s">
        <v>32</v>
      </c>
      <c r="F253" s="178">
        <v>1500</v>
      </c>
      <c r="G253" s="172">
        <f t="shared" si="8"/>
        <v>7500</v>
      </c>
      <c r="H253" s="88">
        <v>7228306900</v>
      </c>
    </row>
    <row r="254" spans="1:8" ht="45" x14ac:dyDescent="0.25">
      <c r="A254" s="180" t="s">
        <v>50</v>
      </c>
      <c r="B254" s="89" t="s">
        <v>376</v>
      </c>
      <c r="C254" s="90" t="s">
        <v>31</v>
      </c>
      <c r="D254" s="91">
        <v>1.5</v>
      </c>
      <c r="E254" s="87" t="s">
        <v>32</v>
      </c>
      <c r="F254" s="178">
        <v>1500</v>
      </c>
      <c r="G254" s="172">
        <f t="shared" si="8"/>
        <v>2250</v>
      </c>
      <c r="H254" s="88">
        <v>7228306900</v>
      </c>
    </row>
    <row r="255" spans="1:8" ht="45" x14ac:dyDescent="0.25">
      <c r="A255" s="180" t="s">
        <v>51</v>
      </c>
      <c r="B255" s="89" t="s">
        <v>377</v>
      </c>
      <c r="C255" s="90" t="s">
        <v>31</v>
      </c>
      <c r="D255" s="91">
        <v>1</v>
      </c>
      <c r="E255" s="87" t="s">
        <v>32</v>
      </c>
      <c r="F255" s="178">
        <v>1500</v>
      </c>
      <c r="G255" s="172">
        <f t="shared" si="8"/>
        <v>1500</v>
      </c>
      <c r="H255" s="88">
        <v>7228306900</v>
      </c>
    </row>
    <row r="256" spans="1:8" ht="45" x14ac:dyDescent="0.25">
      <c r="A256" s="180" t="s">
        <v>52</v>
      </c>
      <c r="B256" s="89" t="s">
        <v>378</v>
      </c>
      <c r="C256" s="90" t="s">
        <v>31</v>
      </c>
      <c r="D256" s="91">
        <v>9</v>
      </c>
      <c r="E256" s="87" t="s">
        <v>32</v>
      </c>
      <c r="F256" s="178">
        <v>1500</v>
      </c>
      <c r="G256" s="172">
        <f t="shared" si="8"/>
        <v>13500</v>
      </c>
      <c r="H256" s="88">
        <v>7228306900</v>
      </c>
    </row>
    <row r="257" spans="1:8" ht="30" x14ac:dyDescent="0.25">
      <c r="A257" s="180" t="s">
        <v>53</v>
      </c>
      <c r="B257" s="85" t="s">
        <v>383</v>
      </c>
      <c r="C257" s="86" t="s">
        <v>31</v>
      </c>
      <c r="D257" s="83">
        <v>10</v>
      </c>
      <c r="E257" s="87" t="s">
        <v>32</v>
      </c>
      <c r="F257" s="178">
        <v>1400</v>
      </c>
      <c r="G257" s="172">
        <f t="shared" si="8"/>
        <v>14000</v>
      </c>
      <c r="H257" s="53">
        <v>7210490000</v>
      </c>
    </row>
    <row r="258" spans="1:8" ht="30" x14ac:dyDescent="0.25">
      <c r="A258" s="180" t="s">
        <v>54</v>
      </c>
      <c r="B258" s="85" t="s">
        <v>384</v>
      </c>
      <c r="C258" s="86" t="s">
        <v>31</v>
      </c>
      <c r="D258" s="83">
        <v>10</v>
      </c>
      <c r="E258" s="87" t="s">
        <v>32</v>
      </c>
      <c r="F258" s="178">
        <v>1000</v>
      </c>
      <c r="G258" s="172">
        <f t="shared" si="8"/>
        <v>10000</v>
      </c>
      <c r="H258" s="53">
        <v>7209169000</v>
      </c>
    </row>
    <row r="259" spans="1:8" ht="30" x14ac:dyDescent="0.25">
      <c r="A259" s="180" t="s">
        <v>55</v>
      </c>
      <c r="B259" s="85" t="s">
        <v>385</v>
      </c>
      <c r="C259" s="86" t="s">
        <v>31</v>
      </c>
      <c r="D259" s="83">
        <v>20</v>
      </c>
      <c r="E259" s="87" t="s">
        <v>32</v>
      </c>
      <c r="F259" s="178">
        <v>1000</v>
      </c>
      <c r="G259" s="172">
        <f t="shared" si="8"/>
        <v>20000</v>
      </c>
      <c r="H259" s="53">
        <v>7209150000</v>
      </c>
    </row>
    <row r="260" spans="1:8" x14ac:dyDescent="0.25">
      <c r="A260" s="180" t="s">
        <v>56</v>
      </c>
      <c r="B260" s="85" t="s">
        <v>394</v>
      </c>
      <c r="C260" s="86" t="s">
        <v>395</v>
      </c>
      <c r="D260" s="83">
        <v>12</v>
      </c>
      <c r="E260" s="87" t="s">
        <v>32</v>
      </c>
      <c r="F260" s="178">
        <v>950</v>
      </c>
      <c r="G260" s="172">
        <f t="shared" si="8"/>
        <v>11400</v>
      </c>
      <c r="H260" s="53">
        <v>4412995000</v>
      </c>
    </row>
    <row r="261" spans="1:8" x14ac:dyDescent="0.25">
      <c r="A261" s="180" t="s">
        <v>57</v>
      </c>
      <c r="B261" s="85" t="s">
        <v>396</v>
      </c>
      <c r="C261" s="86" t="s">
        <v>395</v>
      </c>
      <c r="D261" s="83">
        <v>12</v>
      </c>
      <c r="E261" s="87" t="s">
        <v>32</v>
      </c>
      <c r="F261" s="178">
        <v>950</v>
      </c>
      <c r="G261" s="172">
        <f t="shared" si="8"/>
        <v>11400</v>
      </c>
      <c r="H261" s="53">
        <v>4412995000</v>
      </c>
    </row>
    <row r="262" spans="1:8" x14ac:dyDescent="0.25">
      <c r="A262" s="180" t="s">
        <v>58</v>
      </c>
      <c r="B262" s="85" t="s">
        <v>397</v>
      </c>
      <c r="C262" s="86" t="s">
        <v>395</v>
      </c>
      <c r="D262" s="83">
        <v>12</v>
      </c>
      <c r="E262" s="87" t="s">
        <v>32</v>
      </c>
      <c r="F262" s="178">
        <v>950</v>
      </c>
      <c r="G262" s="172">
        <f t="shared" si="8"/>
        <v>11400</v>
      </c>
      <c r="H262" s="53">
        <v>4412340000</v>
      </c>
    </row>
    <row r="263" spans="1:8" x14ac:dyDescent="0.25">
      <c r="A263" s="180" t="s">
        <v>59</v>
      </c>
      <c r="B263" s="85" t="s">
        <v>398</v>
      </c>
      <c r="C263" s="86" t="s">
        <v>395</v>
      </c>
      <c r="D263" s="83">
        <v>12</v>
      </c>
      <c r="E263" s="87" t="s">
        <v>32</v>
      </c>
      <c r="F263" s="178">
        <v>950</v>
      </c>
      <c r="G263" s="172">
        <f t="shared" si="8"/>
        <v>11400</v>
      </c>
      <c r="H263" s="53">
        <v>4412995000</v>
      </c>
    </row>
    <row r="264" spans="1:8" s="125" customFormat="1" ht="47.25" x14ac:dyDescent="0.25">
      <c r="A264" s="120"/>
      <c r="B264" s="159" t="s">
        <v>1515</v>
      </c>
      <c r="C264" s="121"/>
      <c r="D264" s="122"/>
      <c r="E264" s="123"/>
      <c r="F264" s="18"/>
      <c r="G264" s="124">
        <f>SUM(G244:G263)</f>
        <v>230850</v>
      </c>
      <c r="H264" s="222"/>
    </row>
    <row r="265" spans="1:8" s="74" customFormat="1" ht="15.75" x14ac:dyDescent="0.25">
      <c r="A265" s="70">
        <v>2</v>
      </c>
      <c r="B265" s="19" t="s">
        <v>42</v>
      </c>
      <c r="C265" s="16"/>
      <c r="D265" s="17"/>
      <c r="E265" s="71"/>
      <c r="F265" s="176"/>
      <c r="G265" s="72"/>
      <c r="H265" s="73"/>
    </row>
    <row r="266" spans="1:8" s="109" customFormat="1" ht="19.5" customHeight="1" x14ac:dyDescent="0.2">
      <c r="A266" s="180" t="s">
        <v>99</v>
      </c>
      <c r="B266" s="184" t="s">
        <v>387</v>
      </c>
      <c r="C266" s="110" t="s">
        <v>33</v>
      </c>
      <c r="D266" s="48">
        <v>5</v>
      </c>
      <c r="E266" s="82" t="s">
        <v>32</v>
      </c>
      <c r="F266" s="171">
        <v>600</v>
      </c>
      <c r="G266" s="171">
        <f t="shared" si="7"/>
        <v>3000</v>
      </c>
      <c r="H266" s="110">
        <v>8607219000</v>
      </c>
    </row>
    <row r="267" spans="1:8" s="109" customFormat="1" ht="18" customHeight="1" x14ac:dyDescent="0.2">
      <c r="A267" s="180" t="s">
        <v>100</v>
      </c>
      <c r="B267" s="183" t="s">
        <v>1109</v>
      </c>
      <c r="C267" s="110" t="s">
        <v>33</v>
      </c>
      <c r="D267" s="48">
        <v>60</v>
      </c>
      <c r="E267" s="82" t="s">
        <v>32</v>
      </c>
      <c r="F267" s="171">
        <v>450</v>
      </c>
      <c r="G267" s="171">
        <f t="shared" si="7"/>
        <v>27000</v>
      </c>
      <c r="H267" s="110">
        <v>860799800</v>
      </c>
    </row>
    <row r="268" spans="1:8" s="109" customFormat="1" ht="28.5" customHeight="1" x14ac:dyDescent="0.2">
      <c r="A268" s="180" t="s">
        <v>101</v>
      </c>
      <c r="B268" s="183" t="s">
        <v>1110</v>
      </c>
      <c r="C268" s="110" t="s">
        <v>33</v>
      </c>
      <c r="D268" s="48">
        <v>800</v>
      </c>
      <c r="E268" s="82" t="s">
        <v>32</v>
      </c>
      <c r="F268" s="171">
        <v>550</v>
      </c>
      <c r="G268" s="171">
        <f t="shared" si="7"/>
        <v>440000</v>
      </c>
      <c r="H268" s="110">
        <v>8607191009</v>
      </c>
    </row>
    <row r="269" spans="1:8" s="109" customFormat="1" ht="28.5" customHeight="1" x14ac:dyDescent="0.2">
      <c r="A269" s="180" t="s">
        <v>102</v>
      </c>
      <c r="B269" s="183" t="s">
        <v>1111</v>
      </c>
      <c r="C269" s="110" t="s">
        <v>33</v>
      </c>
      <c r="D269" s="48">
        <v>10</v>
      </c>
      <c r="E269" s="82" t="s">
        <v>32</v>
      </c>
      <c r="F269" s="171">
        <v>1500</v>
      </c>
      <c r="G269" s="171">
        <f t="shared" si="7"/>
        <v>15000</v>
      </c>
      <c r="H269" s="110">
        <v>8607191009</v>
      </c>
    </row>
    <row r="270" spans="1:8" s="109" customFormat="1" ht="16.5" customHeight="1" x14ac:dyDescent="0.2">
      <c r="A270" s="180" t="s">
        <v>103</v>
      </c>
      <c r="B270" s="184" t="s">
        <v>1112</v>
      </c>
      <c r="C270" s="110" t="s">
        <v>33</v>
      </c>
      <c r="D270" s="48">
        <v>130</v>
      </c>
      <c r="E270" s="82" t="s">
        <v>32</v>
      </c>
      <c r="F270" s="171">
        <v>1500</v>
      </c>
      <c r="G270" s="171">
        <f t="shared" si="7"/>
        <v>195000</v>
      </c>
      <c r="H270" s="110">
        <v>8607191009</v>
      </c>
    </row>
    <row r="271" spans="1:8" s="109" customFormat="1" ht="19.5" customHeight="1" x14ac:dyDescent="0.2">
      <c r="A271" s="180" t="s">
        <v>104</v>
      </c>
      <c r="B271" s="184" t="s">
        <v>1113</v>
      </c>
      <c r="C271" s="110" t="s">
        <v>33</v>
      </c>
      <c r="D271" s="48">
        <v>3</v>
      </c>
      <c r="E271" s="82" t="s">
        <v>32</v>
      </c>
      <c r="F271" s="171">
        <v>25000</v>
      </c>
      <c r="G271" s="171">
        <f t="shared" si="7"/>
        <v>75000</v>
      </c>
      <c r="H271" s="110">
        <v>8483402300</v>
      </c>
    </row>
    <row r="272" spans="1:8" s="109" customFormat="1" ht="28.5" customHeight="1" x14ac:dyDescent="0.2">
      <c r="A272" s="180" t="s">
        <v>105</v>
      </c>
      <c r="B272" s="183" t="s">
        <v>1114</v>
      </c>
      <c r="C272" s="110" t="s">
        <v>33</v>
      </c>
      <c r="D272" s="48">
        <v>4300</v>
      </c>
      <c r="E272" s="82" t="s">
        <v>32</v>
      </c>
      <c r="F272" s="171">
        <v>100</v>
      </c>
      <c r="G272" s="171">
        <f t="shared" si="7"/>
        <v>430000</v>
      </c>
      <c r="H272" s="110">
        <v>8507400000</v>
      </c>
    </row>
    <row r="273" spans="1:8" s="109" customFormat="1" ht="28.5" customHeight="1" x14ac:dyDescent="0.2">
      <c r="A273" s="180" t="s">
        <v>106</v>
      </c>
      <c r="B273" s="183" t="s">
        <v>364</v>
      </c>
      <c r="C273" s="110" t="s">
        <v>33</v>
      </c>
      <c r="D273" s="48">
        <v>60</v>
      </c>
      <c r="E273" s="82" t="s">
        <v>32</v>
      </c>
      <c r="F273" s="171">
        <v>2200</v>
      </c>
      <c r="G273" s="171">
        <f t="shared" si="7"/>
        <v>132000</v>
      </c>
      <c r="H273" s="110">
        <v>8483108500</v>
      </c>
    </row>
    <row r="274" spans="1:8" s="109" customFormat="1" ht="16.5" customHeight="1" x14ac:dyDescent="0.2">
      <c r="A274" s="180" t="s">
        <v>107</v>
      </c>
      <c r="B274" s="183" t="s">
        <v>1115</v>
      </c>
      <c r="C274" s="110" t="s">
        <v>33</v>
      </c>
      <c r="D274" s="48">
        <v>10</v>
      </c>
      <c r="E274" s="82" t="s">
        <v>32</v>
      </c>
      <c r="F274" s="171">
        <v>1200</v>
      </c>
      <c r="G274" s="171">
        <f t="shared" si="7"/>
        <v>12000</v>
      </c>
      <c r="H274" s="110">
        <v>8607300000</v>
      </c>
    </row>
    <row r="275" spans="1:8" s="109" customFormat="1" ht="28.5" customHeight="1" x14ac:dyDescent="0.2">
      <c r="A275" s="180" t="s">
        <v>108</v>
      </c>
      <c r="B275" s="184" t="s">
        <v>1116</v>
      </c>
      <c r="C275" s="111" t="s">
        <v>1117</v>
      </c>
      <c r="D275" s="48">
        <v>20</v>
      </c>
      <c r="E275" s="82" t="s">
        <v>32</v>
      </c>
      <c r="F275" s="171">
        <v>1000</v>
      </c>
      <c r="G275" s="171">
        <f t="shared" si="7"/>
        <v>20000</v>
      </c>
      <c r="H275" s="110">
        <v>8535900000</v>
      </c>
    </row>
    <row r="276" spans="1:8" s="109" customFormat="1" ht="15.75" customHeight="1" x14ac:dyDescent="0.2">
      <c r="A276" s="180" t="s">
        <v>109</v>
      </c>
      <c r="B276" s="185" t="s">
        <v>1118</v>
      </c>
      <c r="C276" s="111" t="s">
        <v>33</v>
      </c>
      <c r="D276" s="48">
        <v>40</v>
      </c>
      <c r="E276" s="82" t="s">
        <v>32</v>
      </c>
      <c r="F276" s="177">
        <v>450</v>
      </c>
      <c r="G276" s="171">
        <f t="shared" si="7"/>
        <v>18000</v>
      </c>
      <c r="H276" s="110">
        <v>8607219000</v>
      </c>
    </row>
    <row r="277" spans="1:8" s="109" customFormat="1" ht="28.5" customHeight="1" x14ac:dyDescent="0.2">
      <c r="A277" s="180" t="s">
        <v>110</v>
      </c>
      <c r="B277" s="185" t="s">
        <v>1119</v>
      </c>
      <c r="C277" s="111" t="s">
        <v>33</v>
      </c>
      <c r="D277" s="48">
        <v>40</v>
      </c>
      <c r="E277" s="82" t="s">
        <v>32</v>
      </c>
      <c r="F277" s="177">
        <v>500</v>
      </c>
      <c r="G277" s="171">
        <f t="shared" si="7"/>
        <v>20000</v>
      </c>
      <c r="H277" s="110">
        <v>8607219000</v>
      </c>
    </row>
    <row r="278" spans="1:8" s="109" customFormat="1" ht="18.75" customHeight="1" x14ac:dyDescent="0.2">
      <c r="A278" s="180" t="s">
        <v>111</v>
      </c>
      <c r="B278" s="183" t="s">
        <v>379</v>
      </c>
      <c r="C278" s="111" t="s">
        <v>33</v>
      </c>
      <c r="D278" s="48">
        <v>40</v>
      </c>
      <c r="E278" s="82" t="s">
        <v>32</v>
      </c>
      <c r="F278" s="171">
        <v>40</v>
      </c>
      <c r="G278" s="171">
        <f t="shared" si="7"/>
        <v>1600</v>
      </c>
      <c r="H278" s="110">
        <v>8481808190</v>
      </c>
    </row>
    <row r="279" spans="1:8" s="109" customFormat="1" ht="28.5" customHeight="1" x14ac:dyDescent="0.2">
      <c r="A279" s="180" t="s">
        <v>112</v>
      </c>
      <c r="B279" s="183" t="s">
        <v>1120</v>
      </c>
      <c r="C279" s="111" t="s">
        <v>33</v>
      </c>
      <c r="D279" s="48">
        <v>25</v>
      </c>
      <c r="E279" s="82" t="s">
        <v>32</v>
      </c>
      <c r="F279" s="171">
        <v>450</v>
      </c>
      <c r="G279" s="171">
        <f t="shared" si="7"/>
        <v>11250</v>
      </c>
      <c r="H279" s="110">
        <v>8607211000</v>
      </c>
    </row>
    <row r="280" spans="1:8" s="109" customFormat="1" ht="18" customHeight="1" x14ac:dyDescent="0.2">
      <c r="A280" s="180" t="s">
        <v>113</v>
      </c>
      <c r="B280" s="183" t="s">
        <v>361</v>
      </c>
      <c r="C280" s="111" t="s">
        <v>33</v>
      </c>
      <c r="D280" s="48">
        <v>40</v>
      </c>
      <c r="E280" s="82" t="s">
        <v>32</v>
      </c>
      <c r="F280" s="171">
        <v>30</v>
      </c>
      <c r="G280" s="171">
        <f t="shared" si="7"/>
        <v>1200</v>
      </c>
      <c r="H280" s="110">
        <v>8481309108</v>
      </c>
    </row>
    <row r="281" spans="1:8" s="109" customFormat="1" ht="17.25" customHeight="1" x14ac:dyDescent="0.2">
      <c r="A281" s="180" t="s">
        <v>114</v>
      </c>
      <c r="B281" s="183" t="s">
        <v>1121</v>
      </c>
      <c r="C281" s="111" t="s">
        <v>33</v>
      </c>
      <c r="D281" s="48">
        <v>160</v>
      </c>
      <c r="E281" s="82" t="s">
        <v>32</v>
      </c>
      <c r="F281" s="171">
        <v>40</v>
      </c>
      <c r="G281" s="171">
        <f t="shared" si="7"/>
        <v>6400</v>
      </c>
      <c r="H281" s="110">
        <v>8481808190</v>
      </c>
    </row>
    <row r="282" spans="1:8" s="109" customFormat="1" ht="15.75" customHeight="1" x14ac:dyDescent="0.2">
      <c r="A282" s="180" t="s">
        <v>115</v>
      </c>
      <c r="B282" s="183" t="s">
        <v>1122</v>
      </c>
      <c r="C282" s="111" t="s">
        <v>33</v>
      </c>
      <c r="D282" s="48">
        <v>250</v>
      </c>
      <c r="E282" s="82" t="s">
        <v>32</v>
      </c>
      <c r="F282" s="171">
        <v>80</v>
      </c>
      <c r="G282" s="171">
        <f t="shared" si="7"/>
        <v>20000</v>
      </c>
      <c r="H282" s="110">
        <v>4009320000</v>
      </c>
    </row>
    <row r="283" spans="1:8" s="109" customFormat="1" ht="30.75" customHeight="1" x14ac:dyDescent="0.2">
      <c r="A283" s="180" t="s">
        <v>116</v>
      </c>
      <c r="B283" s="185" t="s">
        <v>1123</v>
      </c>
      <c r="C283" s="111" t="s">
        <v>33</v>
      </c>
      <c r="D283" s="48">
        <v>300</v>
      </c>
      <c r="E283" s="82" t="s">
        <v>32</v>
      </c>
      <c r="F283" s="171">
        <v>90</v>
      </c>
      <c r="G283" s="171">
        <f t="shared" si="7"/>
        <v>27000</v>
      </c>
      <c r="H283" s="110">
        <v>8482500009</v>
      </c>
    </row>
    <row r="284" spans="1:8" s="109" customFormat="1" ht="32.25" customHeight="1" x14ac:dyDescent="0.2">
      <c r="A284" s="180" t="s">
        <v>117</v>
      </c>
      <c r="B284" s="185" t="s">
        <v>1124</v>
      </c>
      <c r="C284" s="111" t="s">
        <v>33</v>
      </c>
      <c r="D284" s="48">
        <v>300</v>
      </c>
      <c r="E284" s="82" t="s">
        <v>32</v>
      </c>
      <c r="F284" s="171">
        <v>90</v>
      </c>
      <c r="G284" s="171">
        <f t="shared" si="7"/>
        <v>27000</v>
      </c>
      <c r="H284" s="110">
        <v>8482500009</v>
      </c>
    </row>
    <row r="285" spans="1:8" s="109" customFormat="1" ht="15" customHeight="1" x14ac:dyDescent="0.2">
      <c r="A285" s="180" t="s">
        <v>118</v>
      </c>
      <c r="B285" s="186" t="s">
        <v>357</v>
      </c>
      <c r="C285" s="111" t="s">
        <v>33</v>
      </c>
      <c r="D285" s="48">
        <v>50</v>
      </c>
      <c r="E285" s="82" t="s">
        <v>32</v>
      </c>
      <c r="F285" s="171">
        <v>720</v>
      </c>
      <c r="G285" s="171">
        <f t="shared" si="7"/>
        <v>36000</v>
      </c>
      <c r="H285" s="110">
        <v>8607300000</v>
      </c>
    </row>
    <row r="286" spans="1:8" ht="60" x14ac:dyDescent="0.25">
      <c r="A286" s="180" t="s">
        <v>119</v>
      </c>
      <c r="B286" s="89" t="s">
        <v>358</v>
      </c>
      <c r="C286" s="29" t="s">
        <v>33</v>
      </c>
      <c r="D286" s="83">
        <v>5300</v>
      </c>
      <c r="E286" s="87" t="s">
        <v>32</v>
      </c>
      <c r="F286" s="178">
        <v>100</v>
      </c>
      <c r="G286" s="172">
        <f t="shared" ref="G286:G348" si="9">F286*D286</f>
        <v>530000</v>
      </c>
      <c r="H286" s="53">
        <v>8507400000</v>
      </c>
    </row>
    <row r="287" spans="1:8" ht="30" x14ac:dyDescent="0.25">
      <c r="A287" s="180" t="s">
        <v>120</v>
      </c>
      <c r="B287" s="85" t="s">
        <v>359</v>
      </c>
      <c r="C287" s="86" t="s">
        <v>360</v>
      </c>
      <c r="D287" s="83">
        <v>50</v>
      </c>
      <c r="E287" s="87" t="s">
        <v>32</v>
      </c>
      <c r="F287" s="178">
        <v>700</v>
      </c>
      <c r="G287" s="172">
        <f t="shared" si="9"/>
        <v>35000</v>
      </c>
      <c r="H287" s="53">
        <v>8607219000</v>
      </c>
    </row>
    <row r="288" spans="1:8" x14ac:dyDescent="0.25">
      <c r="A288" s="180" t="s">
        <v>121</v>
      </c>
      <c r="B288" s="85" t="s">
        <v>361</v>
      </c>
      <c r="C288" s="86" t="s">
        <v>33</v>
      </c>
      <c r="D288" s="83">
        <v>50</v>
      </c>
      <c r="E288" s="87" t="s">
        <v>32</v>
      </c>
      <c r="F288" s="178"/>
      <c r="G288" s="172">
        <f t="shared" si="9"/>
        <v>0</v>
      </c>
      <c r="H288" s="92">
        <v>8607291000</v>
      </c>
    </row>
    <row r="289" spans="1:8" ht="30" x14ac:dyDescent="0.25">
      <c r="A289" s="180" t="s">
        <v>122</v>
      </c>
      <c r="B289" s="89" t="s">
        <v>362</v>
      </c>
      <c r="C289" s="29" t="s">
        <v>33</v>
      </c>
      <c r="D289" s="83">
        <v>6</v>
      </c>
      <c r="E289" s="87" t="s">
        <v>32</v>
      </c>
      <c r="F289" s="178">
        <v>7500</v>
      </c>
      <c r="G289" s="172">
        <f t="shared" si="9"/>
        <v>45000</v>
      </c>
      <c r="H289" s="53">
        <v>8501618000</v>
      </c>
    </row>
    <row r="290" spans="1:8" ht="30" x14ac:dyDescent="0.25">
      <c r="A290" s="180" t="s">
        <v>123</v>
      </c>
      <c r="B290" s="85" t="s">
        <v>363</v>
      </c>
      <c r="C290" s="86" t="s">
        <v>33</v>
      </c>
      <c r="D290" s="83">
        <v>50</v>
      </c>
      <c r="E290" s="87" t="s">
        <v>32</v>
      </c>
      <c r="F290" s="178"/>
      <c r="G290" s="172">
        <f t="shared" si="9"/>
        <v>0</v>
      </c>
      <c r="H290" s="88">
        <v>8607199000</v>
      </c>
    </row>
    <row r="291" spans="1:8" ht="45" x14ac:dyDescent="0.25">
      <c r="A291" s="180" t="s">
        <v>124</v>
      </c>
      <c r="B291" s="89" t="s">
        <v>364</v>
      </c>
      <c r="C291" s="29" t="s">
        <v>33</v>
      </c>
      <c r="D291" s="83">
        <v>150</v>
      </c>
      <c r="E291" s="87" t="s">
        <v>32</v>
      </c>
      <c r="F291" s="178">
        <v>3500</v>
      </c>
      <c r="G291" s="172">
        <f t="shared" si="9"/>
        <v>525000</v>
      </c>
      <c r="H291" s="53">
        <v>8483108500</v>
      </c>
    </row>
    <row r="292" spans="1:8" ht="30" x14ac:dyDescent="0.25">
      <c r="A292" s="180" t="s">
        <v>125</v>
      </c>
      <c r="B292" s="89" t="s">
        <v>365</v>
      </c>
      <c r="C292" s="90" t="s">
        <v>129</v>
      </c>
      <c r="D292" s="83">
        <v>15</v>
      </c>
      <c r="E292" s="87" t="s">
        <v>32</v>
      </c>
      <c r="F292" s="178">
        <v>900</v>
      </c>
      <c r="G292" s="172">
        <f t="shared" si="9"/>
        <v>13500</v>
      </c>
      <c r="H292" s="88">
        <v>8544601000</v>
      </c>
    </row>
    <row r="293" spans="1:8" ht="30" x14ac:dyDescent="0.25">
      <c r="A293" s="180" t="s">
        <v>1167</v>
      </c>
      <c r="B293" s="85" t="s">
        <v>368</v>
      </c>
      <c r="C293" s="86" t="s">
        <v>33</v>
      </c>
      <c r="D293" s="83">
        <v>50</v>
      </c>
      <c r="E293" s="87" t="s">
        <v>32</v>
      </c>
      <c r="F293" s="178">
        <v>1500</v>
      </c>
      <c r="G293" s="172">
        <f t="shared" si="9"/>
        <v>75000</v>
      </c>
      <c r="H293" s="88">
        <v>8607191009</v>
      </c>
    </row>
    <row r="294" spans="1:8" x14ac:dyDescent="0.25">
      <c r="A294" s="180" t="s">
        <v>1168</v>
      </c>
      <c r="B294" s="187" t="s">
        <v>369</v>
      </c>
      <c r="C294" s="86" t="s">
        <v>33</v>
      </c>
      <c r="D294" s="83">
        <v>300</v>
      </c>
      <c r="E294" s="87" t="s">
        <v>32</v>
      </c>
      <c r="F294" s="178">
        <v>1500</v>
      </c>
      <c r="G294" s="172">
        <f t="shared" si="9"/>
        <v>450000</v>
      </c>
      <c r="H294" s="88">
        <v>8607191009</v>
      </c>
    </row>
    <row r="295" spans="1:8" ht="30" x14ac:dyDescent="0.25">
      <c r="A295" s="180" t="s">
        <v>1169</v>
      </c>
      <c r="B295" s="89" t="s">
        <v>370</v>
      </c>
      <c r="C295" s="29" t="s">
        <v>33</v>
      </c>
      <c r="D295" s="83">
        <v>300</v>
      </c>
      <c r="E295" s="87" t="s">
        <v>32</v>
      </c>
      <c r="F295" s="178">
        <v>130</v>
      </c>
      <c r="G295" s="172">
        <f t="shared" si="9"/>
        <v>39000</v>
      </c>
      <c r="H295" s="88">
        <v>8482500009</v>
      </c>
    </row>
    <row r="296" spans="1:8" ht="30" x14ac:dyDescent="0.25">
      <c r="A296" s="180" t="s">
        <v>1170</v>
      </c>
      <c r="B296" s="89" t="s">
        <v>371</v>
      </c>
      <c r="C296" s="29" t="s">
        <v>33</v>
      </c>
      <c r="D296" s="83">
        <v>300</v>
      </c>
      <c r="E296" s="87" t="s">
        <v>32</v>
      </c>
      <c r="F296" s="178">
        <v>130</v>
      </c>
      <c r="G296" s="172">
        <f t="shared" si="9"/>
        <v>39000</v>
      </c>
      <c r="H296" s="88">
        <v>8482500009</v>
      </c>
    </row>
    <row r="297" spans="1:8" ht="30" x14ac:dyDescent="0.25">
      <c r="A297" s="180" t="s">
        <v>1171</v>
      </c>
      <c r="B297" s="89" t="s">
        <v>372</v>
      </c>
      <c r="C297" s="90" t="s">
        <v>33</v>
      </c>
      <c r="D297" s="83">
        <v>6</v>
      </c>
      <c r="E297" s="87" t="s">
        <v>32</v>
      </c>
      <c r="F297" s="178">
        <v>2000</v>
      </c>
      <c r="G297" s="172">
        <f t="shared" si="9"/>
        <v>12000</v>
      </c>
      <c r="H297" s="92">
        <v>8504409009</v>
      </c>
    </row>
    <row r="298" spans="1:8" x14ac:dyDescent="0.25">
      <c r="A298" s="180" t="s">
        <v>1172</v>
      </c>
      <c r="B298" s="85" t="s">
        <v>379</v>
      </c>
      <c r="C298" s="86" t="s">
        <v>33</v>
      </c>
      <c r="D298" s="83">
        <v>80</v>
      </c>
      <c r="E298" s="87" t="s">
        <v>32</v>
      </c>
      <c r="F298" s="178">
        <v>70</v>
      </c>
      <c r="G298" s="172">
        <f t="shared" si="9"/>
        <v>5600</v>
      </c>
      <c r="H298" s="53">
        <v>8607219000</v>
      </c>
    </row>
    <row r="299" spans="1:8" ht="30" x14ac:dyDescent="0.25">
      <c r="A299" s="180" t="s">
        <v>1173</v>
      </c>
      <c r="B299" s="85" t="s">
        <v>380</v>
      </c>
      <c r="C299" s="86" t="s">
        <v>33</v>
      </c>
      <c r="D299" s="83">
        <v>10</v>
      </c>
      <c r="E299" s="87" t="s">
        <v>32</v>
      </c>
      <c r="F299" s="178">
        <v>540</v>
      </c>
      <c r="G299" s="172">
        <f t="shared" si="9"/>
        <v>5400</v>
      </c>
      <c r="H299" s="88">
        <v>8607219000</v>
      </c>
    </row>
    <row r="300" spans="1:8" x14ac:dyDescent="0.25">
      <c r="A300" s="180" t="s">
        <v>1174</v>
      </c>
      <c r="B300" s="85" t="s">
        <v>381</v>
      </c>
      <c r="C300" s="86" t="s">
        <v>33</v>
      </c>
      <c r="D300" s="83">
        <v>15</v>
      </c>
      <c r="E300" s="87" t="s">
        <v>32</v>
      </c>
      <c r="F300" s="178">
        <v>32000</v>
      </c>
      <c r="G300" s="172">
        <f t="shared" si="9"/>
        <v>480000</v>
      </c>
      <c r="H300" s="53">
        <v>8483409000</v>
      </c>
    </row>
    <row r="301" spans="1:8" x14ac:dyDescent="0.25">
      <c r="A301" s="180" t="s">
        <v>1175</v>
      </c>
      <c r="B301" s="85" t="s">
        <v>382</v>
      </c>
      <c r="C301" s="86" t="s">
        <v>33</v>
      </c>
      <c r="D301" s="83">
        <v>400</v>
      </c>
      <c r="E301" s="87" t="s">
        <v>32</v>
      </c>
      <c r="F301" s="178">
        <v>110</v>
      </c>
      <c r="G301" s="172">
        <f t="shared" si="9"/>
        <v>44000</v>
      </c>
      <c r="H301" s="88">
        <v>8607299000</v>
      </c>
    </row>
    <row r="302" spans="1:8" ht="30" x14ac:dyDescent="0.25">
      <c r="A302" s="180" t="s">
        <v>1176</v>
      </c>
      <c r="B302" s="89" t="s">
        <v>386</v>
      </c>
      <c r="C302" s="90" t="s">
        <v>33</v>
      </c>
      <c r="D302" s="83">
        <v>900</v>
      </c>
      <c r="E302" s="87" t="s">
        <v>32</v>
      </c>
      <c r="F302" s="178">
        <v>5</v>
      </c>
      <c r="G302" s="172">
        <f t="shared" si="9"/>
        <v>4500</v>
      </c>
      <c r="H302" s="88">
        <v>9032890009</v>
      </c>
    </row>
    <row r="303" spans="1:8" x14ac:dyDescent="0.25">
      <c r="A303" s="180" t="s">
        <v>1177</v>
      </c>
      <c r="B303" s="93" t="s">
        <v>387</v>
      </c>
      <c r="C303" s="86" t="s">
        <v>33</v>
      </c>
      <c r="D303" s="83">
        <v>10</v>
      </c>
      <c r="E303" s="87" t="s">
        <v>32</v>
      </c>
      <c r="F303" s="178">
        <v>600</v>
      </c>
      <c r="G303" s="172">
        <f t="shared" si="9"/>
        <v>6000</v>
      </c>
      <c r="H303" s="88">
        <v>8607290000</v>
      </c>
    </row>
    <row r="304" spans="1:8" ht="30" x14ac:dyDescent="0.25">
      <c r="A304" s="180" t="s">
        <v>1178</v>
      </c>
      <c r="B304" s="85" t="s">
        <v>388</v>
      </c>
      <c r="C304" s="86" t="s">
        <v>33</v>
      </c>
      <c r="D304" s="83">
        <v>345</v>
      </c>
      <c r="E304" s="87" t="s">
        <v>32</v>
      </c>
      <c r="F304" s="178">
        <v>5</v>
      </c>
      <c r="G304" s="172">
        <f t="shared" si="9"/>
        <v>1725</v>
      </c>
      <c r="H304" s="88">
        <v>4016930008</v>
      </c>
    </row>
    <row r="305" spans="1:8" x14ac:dyDescent="0.25">
      <c r="A305" s="180" t="s">
        <v>1179</v>
      </c>
      <c r="B305" s="85" t="s">
        <v>389</v>
      </c>
      <c r="C305" s="86" t="s">
        <v>33</v>
      </c>
      <c r="D305" s="83">
        <v>350</v>
      </c>
      <c r="E305" s="87" t="s">
        <v>32</v>
      </c>
      <c r="F305" s="178">
        <v>5</v>
      </c>
      <c r="G305" s="172">
        <f t="shared" si="9"/>
        <v>1750</v>
      </c>
      <c r="H305" s="88">
        <v>4016930008</v>
      </c>
    </row>
    <row r="306" spans="1:8" x14ac:dyDescent="0.25">
      <c r="A306" s="180" t="s">
        <v>1180</v>
      </c>
      <c r="B306" s="85" t="s">
        <v>390</v>
      </c>
      <c r="C306" s="86" t="s">
        <v>33</v>
      </c>
      <c r="D306" s="83">
        <v>345</v>
      </c>
      <c r="E306" s="87" t="s">
        <v>32</v>
      </c>
      <c r="F306" s="178">
        <v>5</v>
      </c>
      <c r="G306" s="172">
        <f t="shared" si="9"/>
        <v>1725</v>
      </c>
      <c r="H306" s="88">
        <v>4016930008</v>
      </c>
    </row>
    <row r="307" spans="1:8" ht="30" x14ac:dyDescent="0.25">
      <c r="A307" s="180" t="s">
        <v>1181</v>
      </c>
      <c r="B307" s="85" t="s">
        <v>391</v>
      </c>
      <c r="C307" s="86" t="s">
        <v>33</v>
      </c>
      <c r="D307" s="83">
        <v>345</v>
      </c>
      <c r="E307" s="87" t="s">
        <v>32</v>
      </c>
      <c r="F307" s="178">
        <v>6</v>
      </c>
      <c r="G307" s="172">
        <f t="shared" si="9"/>
        <v>2070</v>
      </c>
      <c r="H307" s="88">
        <v>4016930008</v>
      </c>
    </row>
    <row r="308" spans="1:8" ht="30" x14ac:dyDescent="0.25">
      <c r="A308" s="180" t="s">
        <v>1182</v>
      </c>
      <c r="B308" s="89" t="s">
        <v>392</v>
      </c>
      <c r="C308" s="29" t="s">
        <v>33</v>
      </c>
      <c r="D308" s="83">
        <v>50</v>
      </c>
      <c r="E308" s="87" t="s">
        <v>32</v>
      </c>
      <c r="F308" s="178">
        <v>65</v>
      </c>
      <c r="G308" s="172">
        <f t="shared" si="9"/>
        <v>3250</v>
      </c>
      <c r="H308" s="88">
        <v>8516802009</v>
      </c>
    </row>
    <row r="309" spans="1:8" x14ac:dyDescent="0.25">
      <c r="A309" s="180" t="s">
        <v>1183</v>
      </c>
      <c r="B309" s="89" t="s">
        <v>393</v>
      </c>
      <c r="C309" s="29" t="s">
        <v>33</v>
      </c>
      <c r="D309" s="83">
        <v>50</v>
      </c>
      <c r="E309" s="87" t="s">
        <v>32</v>
      </c>
      <c r="F309" s="178">
        <v>100</v>
      </c>
      <c r="G309" s="172">
        <f t="shared" si="9"/>
        <v>5000</v>
      </c>
      <c r="H309" s="88">
        <v>8516802009</v>
      </c>
    </row>
    <row r="310" spans="1:8" ht="30" x14ac:dyDescent="0.25">
      <c r="A310" s="180" t="s">
        <v>1184</v>
      </c>
      <c r="B310" s="89" t="s">
        <v>399</v>
      </c>
      <c r="C310" s="29" t="s">
        <v>33</v>
      </c>
      <c r="D310" s="83">
        <v>40</v>
      </c>
      <c r="E310" s="87" t="s">
        <v>32</v>
      </c>
      <c r="F310" s="178">
        <v>800</v>
      </c>
      <c r="G310" s="172">
        <f t="shared" si="9"/>
        <v>32000</v>
      </c>
      <c r="H310" s="88">
        <v>8413708100</v>
      </c>
    </row>
    <row r="311" spans="1:8" ht="45" x14ac:dyDescent="0.25">
      <c r="A311" s="180" t="s">
        <v>1185</v>
      </c>
      <c r="B311" s="85" t="s">
        <v>400</v>
      </c>
      <c r="C311" s="86" t="s">
        <v>126</v>
      </c>
      <c r="D311" s="83">
        <v>40</v>
      </c>
      <c r="E311" s="87" t="s">
        <v>32</v>
      </c>
      <c r="F311" s="178">
        <v>700</v>
      </c>
      <c r="G311" s="172">
        <f t="shared" si="9"/>
        <v>28000</v>
      </c>
      <c r="H311" s="88">
        <v>8607219000</v>
      </c>
    </row>
    <row r="312" spans="1:8" x14ac:dyDescent="0.25">
      <c r="A312" s="180" t="s">
        <v>1186</v>
      </c>
      <c r="B312" s="89" t="s">
        <v>401</v>
      </c>
      <c r="C312" s="83" t="s">
        <v>402</v>
      </c>
      <c r="D312" s="83">
        <v>20</v>
      </c>
      <c r="E312" s="87" t="s">
        <v>32</v>
      </c>
      <c r="F312" s="178">
        <v>200</v>
      </c>
      <c r="G312" s="172">
        <f t="shared" si="9"/>
        <v>4000</v>
      </c>
      <c r="H312" s="88">
        <v>8537109900</v>
      </c>
    </row>
    <row r="313" spans="1:8" x14ac:dyDescent="0.25">
      <c r="A313" s="180" t="s">
        <v>1187</v>
      </c>
      <c r="B313" s="89" t="s">
        <v>403</v>
      </c>
      <c r="C313" s="83" t="s">
        <v>402</v>
      </c>
      <c r="D313" s="83">
        <v>20</v>
      </c>
      <c r="E313" s="87" t="s">
        <v>32</v>
      </c>
      <c r="F313" s="178">
        <v>200</v>
      </c>
      <c r="G313" s="172">
        <f t="shared" si="9"/>
        <v>4000</v>
      </c>
      <c r="H313" s="88">
        <v>8537109900</v>
      </c>
    </row>
    <row r="314" spans="1:8" x14ac:dyDescent="0.25">
      <c r="A314" s="180" t="s">
        <v>1188</v>
      </c>
      <c r="B314" s="89" t="s">
        <v>404</v>
      </c>
      <c r="C314" s="83" t="s">
        <v>402</v>
      </c>
      <c r="D314" s="83">
        <v>20</v>
      </c>
      <c r="E314" s="87" t="s">
        <v>32</v>
      </c>
      <c r="F314" s="178">
        <v>410</v>
      </c>
      <c r="G314" s="172">
        <f t="shared" si="9"/>
        <v>8200</v>
      </c>
      <c r="H314" s="88">
        <v>8537109900</v>
      </c>
    </row>
    <row r="315" spans="1:8" x14ac:dyDescent="0.25">
      <c r="A315" s="180" t="s">
        <v>1189</v>
      </c>
      <c r="B315" s="89" t="s">
        <v>405</v>
      </c>
      <c r="C315" s="83" t="s">
        <v>402</v>
      </c>
      <c r="D315" s="83">
        <v>15</v>
      </c>
      <c r="E315" s="87" t="s">
        <v>32</v>
      </c>
      <c r="F315" s="178">
        <v>350</v>
      </c>
      <c r="G315" s="172">
        <f t="shared" si="9"/>
        <v>5250</v>
      </c>
      <c r="H315" s="88">
        <v>8537109900</v>
      </c>
    </row>
    <row r="316" spans="1:8" x14ac:dyDescent="0.25">
      <c r="A316" s="180" t="s">
        <v>1190</v>
      </c>
      <c r="B316" s="89" t="s">
        <v>406</v>
      </c>
      <c r="C316" s="83" t="s">
        <v>402</v>
      </c>
      <c r="D316" s="83">
        <v>15</v>
      </c>
      <c r="E316" s="87" t="s">
        <v>32</v>
      </c>
      <c r="F316" s="178">
        <v>300</v>
      </c>
      <c r="G316" s="172">
        <f t="shared" si="9"/>
        <v>4500</v>
      </c>
      <c r="H316" s="88">
        <v>8537109900</v>
      </c>
    </row>
    <row r="317" spans="1:8" x14ac:dyDescent="0.25">
      <c r="A317" s="180" t="s">
        <v>1191</v>
      </c>
      <c r="B317" s="89" t="s">
        <v>407</v>
      </c>
      <c r="C317" s="83" t="s">
        <v>402</v>
      </c>
      <c r="D317" s="83">
        <v>20</v>
      </c>
      <c r="E317" s="87" t="s">
        <v>32</v>
      </c>
      <c r="F317" s="178">
        <v>300</v>
      </c>
      <c r="G317" s="172">
        <f t="shared" si="9"/>
        <v>6000</v>
      </c>
      <c r="H317" s="88">
        <v>8537109900</v>
      </c>
    </row>
    <row r="318" spans="1:8" x14ac:dyDescent="0.25">
      <c r="A318" s="180" t="s">
        <v>1192</v>
      </c>
      <c r="B318" s="89" t="s">
        <v>408</v>
      </c>
      <c r="C318" s="83" t="s">
        <v>402</v>
      </c>
      <c r="D318" s="83">
        <v>20</v>
      </c>
      <c r="E318" s="87" t="s">
        <v>32</v>
      </c>
      <c r="F318" s="178">
        <v>300</v>
      </c>
      <c r="G318" s="172">
        <f t="shared" si="9"/>
        <v>6000</v>
      </c>
      <c r="H318" s="88">
        <v>8537109900</v>
      </c>
    </row>
    <row r="319" spans="1:8" x14ac:dyDescent="0.25">
      <c r="A319" s="180" t="s">
        <v>1193</v>
      </c>
      <c r="B319" s="89" t="s">
        <v>409</v>
      </c>
      <c r="C319" s="83" t="s">
        <v>402</v>
      </c>
      <c r="D319" s="83">
        <v>25</v>
      </c>
      <c r="E319" s="87" t="s">
        <v>32</v>
      </c>
      <c r="F319" s="178">
        <v>200</v>
      </c>
      <c r="G319" s="172">
        <f t="shared" si="9"/>
        <v>5000</v>
      </c>
      <c r="H319" s="88">
        <v>8537109900</v>
      </c>
    </row>
    <row r="320" spans="1:8" ht="30" x14ac:dyDescent="0.25">
      <c r="A320" s="180" t="s">
        <v>1194</v>
      </c>
      <c r="B320" s="89" t="s">
        <v>410</v>
      </c>
      <c r="C320" s="83" t="s">
        <v>402</v>
      </c>
      <c r="D320" s="83">
        <v>40</v>
      </c>
      <c r="E320" s="87" t="s">
        <v>32</v>
      </c>
      <c r="F320" s="178">
        <v>500</v>
      </c>
      <c r="G320" s="172">
        <f t="shared" si="9"/>
        <v>20000</v>
      </c>
      <c r="H320" s="88">
        <v>8536501509</v>
      </c>
    </row>
    <row r="321" spans="1:8" x14ac:dyDescent="0.25">
      <c r="A321" s="180" t="s">
        <v>1195</v>
      </c>
      <c r="B321" s="89" t="s">
        <v>411</v>
      </c>
      <c r="C321" s="83" t="s">
        <v>402</v>
      </c>
      <c r="D321" s="83">
        <v>50</v>
      </c>
      <c r="E321" s="87" t="s">
        <v>32</v>
      </c>
      <c r="F321" s="178">
        <v>15</v>
      </c>
      <c r="G321" s="172">
        <f t="shared" si="9"/>
        <v>750</v>
      </c>
      <c r="H321" s="88"/>
    </row>
    <row r="322" spans="1:8" x14ac:dyDescent="0.25">
      <c r="A322" s="180" t="s">
        <v>1196</v>
      </c>
      <c r="B322" s="89" t="s">
        <v>412</v>
      </c>
      <c r="C322" s="83" t="s">
        <v>402</v>
      </c>
      <c r="D322" s="83">
        <v>120</v>
      </c>
      <c r="E322" s="87" t="s">
        <v>32</v>
      </c>
      <c r="F322" s="178">
        <v>1000</v>
      </c>
      <c r="G322" s="172">
        <f t="shared" si="9"/>
        <v>120000</v>
      </c>
      <c r="H322" s="88"/>
    </row>
    <row r="323" spans="1:8" ht="30" x14ac:dyDescent="0.25">
      <c r="A323" s="180" t="s">
        <v>1197</v>
      </c>
      <c r="B323" s="89" t="s">
        <v>413</v>
      </c>
      <c r="C323" s="83" t="s">
        <v>402</v>
      </c>
      <c r="D323" s="83">
        <v>100</v>
      </c>
      <c r="E323" s="87" t="s">
        <v>32</v>
      </c>
      <c r="F323" s="178">
        <v>650</v>
      </c>
      <c r="G323" s="172">
        <f t="shared" si="9"/>
        <v>65000</v>
      </c>
      <c r="H323" s="88">
        <v>8483105000</v>
      </c>
    </row>
    <row r="324" spans="1:8" x14ac:dyDescent="0.25">
      <c r="A324" s="180" t="s">
        <v>1198</v>
      </c>
      <c r="B324" s="89" t="s">
        <v>414</v>
      </c>
      <c r="C324" s="83" t="s">
        <v>402</v>
      </c>
      <c r="D324" s="83">
        <v>20</v>
      </c>
      <c r="E324" s="87" t="s">
        <v>32</v>
      </c>
      <c r="F324" s="178">
        <v>4000</v>
      </c>
      <c r="G324" s="172">
        <f t="shared" si="9"/>
        <v>80000</v>
      </c>
      <c r="H324" s="88"/>
    </row>
    <row r="325" spans="1:8" ht="30" x14ac:dyDescent="0.25">
      <c r="A325" s="180" t="s">
        <v>1199</v>
      </c>
      <c r="B325" s="89" t="s">
        <v>415</v>
      </c>
      <c r="C325" s="83" t="s">
        <v>402</v>
      </c>
      <c r="D325" s="83">
        <v>15</v>
      </c>
      <c r="E325" s="87" t="s">
        <v>32</v>
      </c>
      <c r="F325" s="178">
        <v>1000</v>
      </c>
      <c r="G325" s="172">
        <f t="shared" si="9"/>
        <v>15000</v>
      </c>
      <c r="H325" s="88"/>
    </row>
    <row r="326" spans="1:8" x14ac:dyDescent="0.25">
      <c r="A326" s="180" t="s">
        <v>1200</v>
      </c>
      <c r="B326" s="89" t="s">
        <v>416</v>
      </c>
      <c r="C326" s="83" t="s">
        <v>402</v>
      </c>
      <c r="D326" s="83">
        <v>50</v>
      </c>
      <c r="E326" s="87" t="s">
        <v>32</v>
      </c>
      <c r="F326" s="178">
        <v>65000</v>
      </c>
      <c r="G326" s="172">
        <f t="shared" si="9"/>
        <v>3250000</v>
      </c>
      <c r="H326" s="88"/>
    </row>
    <row r="327" spans="1:8" x14ac:dyDescent="0.25">
      <c r="A327" s="180" t="s">
        <v>1201</v>
      </c>
      <c r="B327" s="89" t="s">
        <v>417</v>
      </c>
      <c r="C327" s="83" t="s">
        <v>33</v>
      </c>
      <c r="D327" s="83">
        <v>10</v>
      </c>
      <c r="E327" s="87" t="s">
        <v>32</v>
      </c>
      <c r="F327" s="172">
        <v>30000</v>
      </c>
      <c r="G327" s="172">
        <f t="shared" si="9"/>
        <v>300000</v>
      </c>
      <c r="H327" s="88"/>
    </row>
    <row r="328" spans="1:8" x14ac:dyDescent="0.25">
      <c r="A328" s="180" t="s">
        <v>1202</v>
      </c>
      <c r="B328" s="89" t="s">
        <v>418</v>
      </c>
      <c r="C328" s="83" t="s">
        <v>402</v>
      </c>
      <c r="D328" s="83">
        <v>20</v>
      </c>
      <c r="E328" s="87" t="s">
        <v>32</v>
      </c>
      <c r="F328" s="178">
        <v>200</v>
      </c>
      <c r="G328" s="172">
        <f t="shared" si="9"/>
        <v>4000</v>
      </c>
      <c r="H328" s="88"/>
    </row>
    <row r="329" spans="1:8" x14ac:dyDescent="0.25">
      <c r="A329" s="180" t="s">
        <v>1203</v>
      </c>
      <c r="B329" s="89" t="s">
        <v>419</v>
      </c>
      <c r="C329" s="83" t="s">
        <v>402</v>
      </c>
      <c r="D329" s="83">
        <v>20</v>
      </c>
      <c r="E329" s="87" t="s">
        <v>32</v>
      </c>
      <c r="F329" s="178">
        <v>200</v>
      </c>
      <c r="G329" s="172">
        <f t="shared" si="9"/>
        <v>4000</v>
      </c>
      <c r="H329" s="88"/>
    </row>
    <row r="330" spans="1:8" x14ac:dyDescent="0.25">
      <c r="A330" s="180" t="s">
        <v>1204</v>
      </c>
      <c r="B330" s="89" t="s">
        <v>420</v>
      </c>
      <c r="C330" s="83" t="s">
        <v>402</v>
      </c>
      <c r="D330" s="83">
        <v>100</v>
      </c>
      <c r="E330" s="87" t="s">
        <v>32</v>
      </c>
      <c r="F330" s="178">
        <v>400</v>
      </c>
      <c r="G330" s="172">
        <f t="shared" si="9"/>
        <v>40000</v>
      </c>
      <c r="H330" s="88"/>
    </row>
    <row r="331" spans="1:8" x14ac:dyDescent="0.25">
      <c r="A331" s="180" t="s">
        <v>1205</v>
      </c>
      <c r="B331" s="89" t="s">
        <v>421</v>
      </c>
      <c r="C331" s="83" t="s">
        <v>402</v>
      </c>
      <c r="D331" s="83">
        <v>100</v>
      </c>
      <c r="E331" s="87" t="s">
        <v>32</v>
      </c>
      <c r="F331" s="178">
        <v>400</v>
      </c>
      <c r="G331" s="172">
        <f t="shared" si="9"/>
        <v>40000</v>
      </c>
      <c r="H331" s="88"/>
    </row>
    <row r="332" spans="1:8" x14ac:dyDescent="0.25">
      <c r="A332" s="180" t="s">
        <v>1206</v>
      </c>
      <c r="B332" s="89" t="s">
        <v>422</v>
      </c>
      <c r="C332" s="83" t="s">
        <v>402</v>
      </c>
      <c r="D332" s="83">
        <v>20</v>
      </c>
      <c r="E332" s="87" t="s">
        <v>32</v>
      </c>
      <c r="F332" s="178">
        <v>200</v>
      </c>
      <c r="G332" s="172">
        <f t="shared" si="9"/>
        <v>4000</v>
      </c>
      <c r="H332" s="88"/>
    </row>
    <row r="333" spans="1:8" ht="30" x14ac:dyDescent="0.25">
      <c r="A333" s="180" t="s">
        <v>1207</v>
      </c>
      <c r="B333" s="89" t="s">
        <v>423</v>
      </c>
      <c r="C333" s="83" t="s">
        <v>402</v>
      </c>
      <c r="D333" s="83">
        <v>15</v>
      </c>
      <c r="E333" s="87" t="s">
        <v>32</v>
      </c>
      <c r="F333" s="178">
        <v>2200</v>
      </c>
      <c r="G333" s="172">
        <f t="shared" si="9"/>
        <v>33000</v>
      </c>
      <c r="H333" s="88"/>
    </row>
    <row r="334" spans="1:8" x14ac:dyDescent="0.25">
      <c r="A334" s="180" t="s">
        <v>1208</v>
      </c>
      <c r="B334" s="89" t="s">
        <v>424</v>
      </c>
      <c r="C334" s="83" t="s">
        <v>402</v>
      </c>
      <c r="D334" s="83">
        <v>10</v>
      </c>
      <c r="E334" s="87" t="s">
        <v>32</v>
      </c>
      <c r="F334" s="178">
        <v>1000</v>
      </c>
      <c r="G334" s="172">
        <f t="shared" si="9"/>
        <v>10000</v>
      </c>
      <c r="H334" s="88"/>
    </row>
    <row r="335" spans="1:8" x14ac:dyDescent="0.25">
      <c r="A335" s="180" t="s">
        <v>1209</v>
      </c>
      <c r="B335" s="89" t="s">
        <v>425</v>
      </c>
      <c r="C335" s="83" t="s">
        <v>402</v>
      </c>
      <c r="D335" s="83">
        <v>30</v>
      </c>
      <c r="E335" s="87" t="s">
        <v>32</v>
      </c>
      <c r="F335" s="178">
        <v>300</v>
      </c>
      <c r="G335" s="172">
        <f t="shared" si="9"/>
        <v>9000</v>
      </c>
      <c r="H335" s="88"/>
    </row>
    <row r="336" spans="1:8" x14ac:dyDescent="0.25">
      <c r="A336" s="180" t="s">
        <v>1210</v>
      </c>
      <c r="B336" s="89" t="s">
        <v>426</v>
      </c>
      <c r="C336" s="83" t="s">
        <v>402</v>
      </c>
      <c r="D336" s="83">
        <v>60</v>
      </c>
      <c r="E336" s="87" t="s">
        <v>32</v>
      </c>
      <c r="F336" s="178">
        <v>500</v>
      </c>
      <c r="G336" s="172">
        <f t="shared" si="9"/>
        <v>30000</v>
      </c>
      <c r="H336" s="88"/>
    </row>
    <row r="337" spans="1:8" x14ac:dyDescent="0.25">
      <c r="A337" s="180" t="s">
        <v>1211</v>
      </c>
      <c r="B337" s="89" t="s">
        <v>427</v>
      </c>
      <c r="C337" s="83" t="s">
        <v>402</v>
      </c>
      <c r="D337" s="83">
        <v>30</v>
      </c>
      <c r="E337" s="87" t="s">
        <v>32</v>
      </c>
      <c r="F337" s="178">
        <v>8000</v>
      </c>
      <c r="G337" s="172">
        <f t="shared" si="9"/>
        <v>240000</v>
      </c>
      <c r="H337" s="88">
        <v>8482500009</v>
      </c>
    </row>
    <row r="338" spans="1:8" ht="30" x14ac:dyDescent="0.25">
      <c r="A338" s="180" t="s">
        <v>1212</v>
      </c>
      <c r="B338" s="89" t="s">
        <v>428</v>
      </c>
      <c r="C338" s="83" t="s">
        <v>402</v>
      </c>
      <c r="D338" s="83">
        <v>10</v>
      </c>
      <c r="E338" s="87" t="s">
        <v>32</v>
      </c>
      <c r="F338" s="178">
        <v>250</v>
      </c>
      <c r="G338" s="172">
        <f t="shared" si="9"/>
        <v>2500</v>
      </c>
      <c r="H338" s="88">
        <v>8536490000</v>
      </c>
    </row>
    <row r="339" spans="1:8" ht="30" x14ac:dyDescent="0.25">
      <c r="A339" s="180" t="s">
        <v>1213</v>
      </c>
      <c r="B339" s="89" t="s">
        <v>429</v>
      </c>
      <c r="C339" s="83" t="s">
        <v>402</v>
      </c>
      <c r="D339" s="83">
        <v>10</v>
      </c>
      <c r="E339" s="87" t="s">
        <v>32</v>
      </c>
      <c r="F339" s="178">
        <v>250</v>
      </c>
      <c r="G339" s="172">
        <f t="shared" si="9"/>
        <v>2500</v>
      </c>
      <c r="H339" s="88">
        <v>8536490000</v>
      </c>
    </row>
    <row r="340" spans="1:8" ht="30" x14ac:dyDescent="0.25">
      <c r="A340" s="180" t="s">
        <v>1214</v>
      </c>
      <c r="B340" s="89" t="s">
        <v>430</v>
      </c>
      <c r="C340" s="83" t="s">
        <v>402</v>
      </c>
      <c r="D340" s="83">
        <v>10</v>
      </c>
      <c r="E340" s="87" t="s">
        <v>32</v>
      </c>
      <c r="F340" s="178">
        <v>250</v>
      </c>
      <c r="G340" s="172">
        <f t="shared" si="9"/>
        <v>2500</v>
      </c>
      <c r="H340" s="88">
        <v>8536490000</v>
      </c>
    </row>
    <row r="341" spans="1:8" ht="45" x14ac:dyDescent="0.25">
      <c r="A341" s="180" t="s">
        <v>1215</v>
      </c>
      <c r="B341" s="89" t="s">
        <v>431</v>
      </c>
      <c r="C341" s="83" t="s">
        <v>402</v>
      </c>
      <c r="D341" s="83">
        <v>10</v>
      </c>
      <c r="E341" s="87" t="s">
        <v>32</v>
      </c>
      <c r="F341" s="178">
        <v>250</v>
      </c>
      <c r="G341" s="172">
        <f t="shared" si="9"/>
        <v>2500</v>
      </c>
      <c r="H341" s="88">
        <v>8536490000</v>
      </c>
    </row>
    <row r="342" spans="1:8" ht="45" x14ac:dyDescent="0.25">
      <c r="A342" s="180" t="s">
        <v>1216</v>
      </c>
      <c r="B342" s="89" t="s">
        <v>432</v>
      </c>
      <c r="C342" s="83" t="s">
        <v>402</v>
      </c>
      <c r="D342" s="83">
        <v>10</v>
      </c>
      <c r="E342" s="87" t="s">
        <v>32</v>
      </c>
      <c r="F342" s="178">
        <v>250</v>
      </c>
      <c r="G342" s="172">
        <f t="shared" si="9"/>
        <v>2500</v>
      </c>
      <c r="H342" s="88">
        <v>8536490000</v>
      </c>
    </row>
    <row r="343" spans="1:8" ht="30" x14ac:dyDescent="0.25">
      <c r="A343" s="180" t="s">
        <v>1217</v>
      </c>
      <c r="B343" s="89" t="s">
        <v>433</v>
      </c>
      <c r="C343" s="83" t="s">
        <v>402</v>
      </c>
      <c r="D343" s="83">
        <v>10</v>
      </c>
      <c r="E343" s="87" t="s">
        <v>32</v>
      </c>
      <c r="F343" s="178">
        <v>250</v>
      </c>
      <c r="G343" s="172">
        <f t="shared" si="9"/>
        <v>2500</v>
      </c>
      <c r="H343" s="88">
        <v>8536490000</v>
      </c>
    </row>
    <row r="344" spans="1:8" ht="30" x14ac:dyDescent="0.25">
      <c r="A344" s="180" t="s">
        <v>1218</v>
      </c>
      <c r="B344" s="89" t="s">
        <v>434</v>
      </c>
      <c r="C344" s="83" t="s">
        <v>402</v>
      </c>
      <c r="D344" s="83">
        <v>10</v>
      </c>
      <c r="E344" s="87" t="s">
        <v>32</v>
      </c>
      <c r="F344" s="178">
        <v>250</v>
      </c>
      <c r="G344" s="172">
        <f t="shared" si="9"/>
        <v>2500</v>
      </c>
      <c r="H344" s="88">
        <v>8536490000</v>
      </c>
    </row>
    <row r="345" spans="1:8" ht="30" x14ac:dyDescent="0.25">
      <c r="A345" s="180" t="s">
        <v>1219</v>
      </c>
      <c r="B345" s="89" t="s">
        <v>435</v>
      </c>
      <c r="C345" s="83" t="s">
        <v>402</v>
      </c>
      <c r="D345" s="83">
        <v>10</v>
      </c>
      <c r="E345" s="87" t="s">
        <v>32</v>
      </c>
      <c r="F345" s="178">
        <v>250</v>
      </c>
      <c r="G345" s="172">
        <f t="shared" si="9"/>
        <v>2500</v>
      </c>
      <c r="H345" s="88">
        <v>8536490000</v>
      </c>
    </row>
    <row r="346" spans="1:8" ht="30" x14ac:dyDescent="0.25">
      <c r="A346" s="180" t="s">
        <v>1220</v>
      </c>
      <c r="B346" s="89" t="s">
        <v>436</v>
      </c>
      <c r="C346" s="83" t="s">
        <v>402</v>
      </c>
      <c r="D346" s="83">
        <v>10</v>
      </c>
      <c r="E346" s="87" t="s">
        <v>32</v>
      </c>
      <c r="F346" s="178">
        <v>250</v>
      </c>
      <c r="G346" s="172">
        <f t="shared" si="9"/>
        <v>2500</v>
      </c>
      <c r="H346" s="88">
        <v>8536490000</v>
      </c>
    </row>
    <row r="347" spans="1:8" ht="45" x14ac:dyDescent="0.25">
      <c r="A347" s="180" t="s">
        <v>1221</v>
      </c>
      <c r="B347" s="89" t="s">
        <v>437</v>
      </c>
      <c r="C347" s="83" t="s">
        <v>402</v>
      </c>
      <c r="D347" s="83">
        <v>10</v>
      </c>
      <c r="E347" s="87" t="s">
        <v>32</v>
      </c>
      <c r="F347" s="178">
        <v>250</v>
      </c>
      <c r="G347" s="172">
        <f t="shared" si="9"/>
        <v>2500</v>
      </c>
      <c r="H347" s="88">
        <v>8536490000</v>
      </c>
    </row>
    <row r="348" spans="1:8" ht="45" x14ac:dyDescent="0.25">
      <c r="A348" s="180" t="s">
        <v>1222</v>
      </c>
      <c r="B348" s="89" t="s">
        <v>438</v>
      </c>
      <c r="C348" s="83" t="s">
        <v>402</v>
      </c>
      <c r="D348" s="83">
        <v>10</v>
      </c>
      <c r="E348" s="87" t="s">
        <v>32</v>
      </c>
      <c r="F348" s="178">
        <v>250</v>
      </c>
      <c r="G348" s="172">
        <f t="shared" si="9"/>
        <v>2500</v>
      </c>
      <c r="H348" s="88">
        <v>8536490000</v>
      </c>
    </row>
    <row r="349" spans="1:8" ht="45" x14ac:dyDescent="0.25">
      <c r="A349" s="180" t="s">
        <v>1223</v>
      </c>
      <c r="B349" s="89" t="s">
        <v>439</v>
      </c>
      <c r="C349" s="83" t="s">
        <v>402</v>
      </c>
      <c r="D349" s="83">
        <v>10</v>
      </c>
      <c r="E349" s="87" t="s">
        <v>32</v>
      </c>
      <c r="F349" s="178">
        <v>250</v>
      </c>
      <c r="G349" s="172">
        <f t="shared" ref="G349:G356" si="10">F349*D349</f>
        <v>2500</v>
      </c>
      <c r="H349" s="88">
        <v>8536490000</v>
      </c>
    </row>
    <row r="350" spans="1:8" ht="30" x14ac:dyDescent="0.25">
      <c r="A350" s="180" t="s">
        <v>1224</v>
      </c>
      <c r="B350" s="89" t="s">
        <v>440</v>
      </c>
      <c r="C350" s="83" t="s">
        <v>402</v>
      </c>
      <c r="D350" s="83">
        <v>10</v>
      </c>
      <c r="E350" s="87" t="s">
        <v>32</v>
      </c>
      <c r="F350" s="178">
        <v>250</v>
      </c>
      <c r="G350" s="172">
        <f t="shared" si="10"/>
        <v>2500</v>
      </c>
      <c r="H350" s="88">
        <v>8536490000</v>
      </c>
    </row>
    <row r="351" spans="1:8" ht="30" x14ac:dyDescent="0.25">
      <c r="A351" s="180" t="s">
        <v>1225</v>
      </c>
      <c r="B351" s="89" t="s">
        <v>441</v>
      </c>
      <c r="C351" s="83" t="s">
        <v>402</v>
      </c>
      <c r="D351" s="83">
        <v>10</v>
      </c>
      <c r="E351" s="87" t="s">
        <v>32</v>
      </c>
      <c r="F351" s="178">
        <v>250</v>
      </c>
      <c r="G351" s="172">
        <f t="shared" si="10"/>
        <v>2500</v>
      </c>
      <c r="H351" s="88">
        <v>8536490000</v>
      </c>
    </row>
    <row r="352" spans="1:8" ht="30" x14ac:dyDescent="0.25">
      <c r="A352" s="180" t="s">
        <v>1226</v>
      </c>
      <c r="B352" s="89" t="s">
        <v>442</v>
      </c>
      <c r="C352" s="83" t="s">
        <v>402</v>
      </c>
      <c r="D352" s="83">
        <v>10</v>
      </c>
      <c r="E352" s="87" t="s">
        <v>32</v>
      </c>
      <c r="F352" s="178">
        <v>250</v>
      </c>
      <c r="G352" s="172">
        <f t="shared" si="10"/>
        <v>2500</v>
      </c>
      <c r="H352" s="88">
        <v>8536490000</v>
      </c>
    </row>
    <row r="353" spans="1:8" ht="30" x14ac:dyDescent="0.25">
      <c r="A353" s="180" t="s">
        <v>1227</v>
      </c>
      <c r="B353" s="89" t="s">
        <v>443</v>
      </c>
      <c r="C353" s="83" t="s">
        <v>402</v>
      </c>
      <c r="D353" s="83">
        <v>10</v>
      </c>
      <c r="E353" s="87" t="s">
        <v>32</v>
      </c>
      <c r="F353" s="178">
        <v>250</v>
      </c>
      <c r="G353" s="172">
        <f t="shared" si="10"/>
        <v>2500</v>
      </c>
      <c r="H353" s="88">
        <v>8536490000</v>
      </c>
    </row>
    <row r="354" spans="1:8" x14ac:dyDescent="0.25">
      <c r="A354" s="180" t="s">
        <v>1228</v>
      </c>
      <c r="B354" s="89" t="s">
        <v>444</v>
      </c>
      <c r="C354" s="83" t="s">
        <v>402</v>
      </c>
      <c r="D354" s="83">
        <v>30</v>
      </c>
      <c r="E354" s="87" t="s">
        <v>32</v>
      </c>
      <c r="F354" s="178">
        <v>250</v>
      </c>
      <c r="G354" s="172">
        <f t="shared" si="10"/>
        <v>7500</v>
      </c>
      <c r="H354" s="88"/>
    </row>
    <row r="355" spans="1:8" ht="30" x14ac:dyDescent="0.25">
      <c r="A355" s="180" t="s">
        <v>1229</v>
      </c>
      <c r="B355" s="89" t="s">
        <v>445</v>
      </c>
      <c r="C355" s="83" t="s">
        <v>402</v>
      </c>
      <c r="D355" s="29">
        <v>2000</v>
      </c>
      <c r="E355" s="87" t="s">
        <v>32</v>
      </c>
      <c r="F355" s="178">
        <v>250</v>
      </c>
      <c r="G355" s="172">
        <f t="shared" si="10"/>
        <v>500000</v>
      </c>
      <c r="H355" s="88"/>
    </row>
    <row r="356" spans="1:8" ht="30" x14ac:dyDescent="0.25">
      <c r="A356" s="180" t="s">
        <v>1230</v>
      </c>
      <c r="B356" s="89" t="s">
        <v>446</v>
      </c>
      <c r="C356" s="83" t="s">
        <v>402</v>
      </c>
      <c r="D356" s="29">
        <v>80</v>
      </c>
      <c r="E356" s="87" t="s">
        <v>32</v>
      </c>
      <c r="F356" s="178">
        <v>250</v>
      </c>
      <c r="G356" s="172">
        <f t="shared" si="10"/>
        <v>20000</v>
      </c>
      <c r="H356" s="88">
        <v>8483608000</v>
      </c>
    </row>
    <row r="357" spans="1:8" s="128" customFormat="1" ht="63" x14ac:dyDescent="0.25">
      <c r="A357" s="120"/>
      <c r="B357" s="221" t="s">
        <v>1516</v>
      </c>
      <c r="C357" s="127"/>
      <c r="D357" s="127"/>
      <c r="E357" s="123"/>
      <c r="F357" s="120"/>
      <c r="G357" s="124">
        <f>SUM(G266:G356)</f>
        <v>8777170</v>
      </c>
      <c r="H357" s="159"/>
    </row>
    <row r="358" spans="1:8" ht="47.25" x14ac:dyDescent="0.25">
      <c r="A358" s="66"/>
      <c r="B358" s="65" t="s">
        <v>1514</v>
      </c>
      <c r="C358" s="68"/>
      <c r="D358" s="68"/>
      <c r="E358" s="68"/>
      <c r="F358" s="164"/>
      <c r="G358" s="170">
        <f>G357+G264</f>
        <v>9008020</v>
      </c>
      <c r="H358" s="69"/>
    </row>
    <row r="359" spans="1:8" ht="15.75" x14ac:dyDescent="0.25">
      <c r="A359" s="94"/>
      <c r="B359" s="482" t="s">
        <v>1090</v>
      </c>
      <c r="C359" s="482"/>
      <c r="D359" s="482"/>
      <c r="E359" s="482"/>
      <c r="F359" s="482"/>
      <c r="G359" s="482"/>
      <c r="H359" s="482"/>
    </row>
    <row r="360" spans="1:8" ht="15.75" x14ac:dyDescent="0.25">
      <c r="A360" s="67">
        <v>1</v>
      </c>
      <c r="B360" s="42" t="s">
        <v>1103</v>
      </c>
      <c r="C360" s="67"/>
      <c r="D360" s="68"/>
      <c r="E360" s="68"/>
      <c r="F360" s="164"/>
      <c r="G360" s="164"/>
      <c r="H360" s="69"/>
    </row>
    <row r="361" spans="1:8" s="95" customFormat="1" x14ac:dyDescent="0.25">
      <c r="A361" s="180" t="s">
        <v>35</v>
      </c>
      <c r="B361" s="89" t="s">
        <v>622</v>
      </c>
      <c r="C361" s="28" t="s">
        <v>130</v>
      </c>
      <c r="D361" s="29">
        <v>1525</v>
      </c>
      <c r="E361" s="87" t="s">
        <v>653</v>
      </c>
      <c r="F361" s="31">
        <v>54930</v>
      </c>
      <c r="G361" s="96">
        <f t="shared" ref="G361:G382" si="11">F361*D361</f>
        <v>83768250</v>
      </c>
      <c r="H361" s="97">
        <v>7404009100</v>
      </c>
    </row>
    <row r="362" spans="1:8" s="95" customFormat="1" x14ac:dyDescent="0.25">
      <c r="A362" s="180" t="s">
        <v>36</v>
      </c>
      <c r="B362" s="89" t="s">
        <v>623</v>
      </c>
      <c r="C362" s="28" t="s">
        <v>130</v>
      </c>
      <c r="D362" s="29">
        <v>2550</v>
      </c>
      <c r="E362" s="87" t="s">
        <v>653</v>
      </c>
      <c r="F362" s="31">
        <v>54930</v>
      </c>
      <c r="G362" s="96">
        <f t="shared" si="11"/>
        <v>140071500</v>
      </c>
      <c r="H362" s="97">
        <v>7404009100</v>
      </c>
    </row>
    <row r="363" spans="1:8" s="95" customFormat="1" x14ac:dyDescent="0.25">
      <c r="A363" s="180" t="s">
        <v>37</v>
      </c>
      <c r="B363" s="89" t="s">
        <v>298</v>
      </c>
      <c r="C363" s="29" t="s">
        <v>126</v>
      </c>
      <c r="D363" s="29">
        <v>400</v>
      </c>
      <c r="E363" s="87" t="s">
        <v>653</v>
      </c>
      <c r="F363" s="31">
        <v>296000</v>
      </c>
      <c r="G363" s="96">
        <f t="shared" si="11"/>
        <v>118400000</v>
      </c>
      <c r="H363" s="97">
        <v>8101991000</v>
      </c>
    </row>
    <row r="364" spans="1:8" s="95" customFormat="1" x14ac:dyDescent="0.25">
      <c r="A364" s="180" t="s">
        <v>38</v>
      </c>
      <c r="B364" s="89" t="s">
        <v>624</v>
      </c>
      <c r="C364" s="28" t="s">
        <v>130</v>
      </c>
      <c r="D364" s="29">
        <v>1000</v>
      </c>
      <c r="E364" s="87" t="s">
        <v>653</v>
      </c>
      <c r="F364" s="31">
        <v>122000</v>
      </c>
      <c r="G364" s="96">
        <f t="shared" si="11"/>
        <v>122000000</v>
      </c>
      <c r="H364" s="97" t="s">
        <v>625</v>
      </c>
    </row>
    <row r="365" spans="1:8" s="95" customFormat="1" x14ac:dyDescent="0.25">
      <c r="A365" s="180" t="s">
        <v>44</v>
      </c>
      <c r="B365" s="89" t="s">
        <v>626</v>
      </c>
      <c r="C365" s="28" t="s">
        <v>130</v>
      </c>
      <c r="D365" s="28">
        <v>2000</v>
      </c>
      <c r="E365" s="87" t="s">
        <v>653</v>
      </c>
      <c r="F365" s="31">
        <v>98000</v>
      </c>
      <c r="G365" s="96">
        <f t="shared" si="11"/>
        <v>196000000</v>
      </c>
      <c r="H365" s="97">
        <v>3208909109</v>
      </c>
    </row>
    <row r="366" spans="1:8" s="95" customFormat="1" x14ac:dyDescent="0.25">
      <c r="A366" s="180" t="s">
        <v>45</v>
      </c>
      <c r="B366" s="89" t="s">
        <v>627</v>
      </c>
      <c r="C366" s="28" t="s">
        <v>133</v>
      </c>
      <c r="D366" s="29">
        <v>850</v>
      </c>
      <c r="E366" s="87" t="s">
        <v>653</v>
      </c>
      <c r="F366" s="31">
        <v>117540</v>
      </c>
      <c r="G366" s="96">
        <f t="shared" si="11"/>
        <v>99909000</v>
      </c>
      <c r="H366" s="97">
        <v>8544429007</v>
      </c>
    </row>
    <row r="367" spans="1:8" s="95" customFormat="1" x14ac:dyDescent="0.25">
      <c r="A367" s="180" t="s">
        <v>46</v>
      </c>
      <c r="B367" s="89" t="s">
        <v>628</v>
      </c>
      <c r="C367" s="28" t="s">
        <v>133</v>
      </c>
      <c r="D367" s="28">
        <v>1560</v>
      </c>
      <c r="E367" s="87" t="s">
        <v>653</v>
      </c>
      <c r="F367" s="31">
        <v>232464</v>
      </c>
      <c r="G367" s="96">
        <f t="shared" si="11"/>
        <v>362643840</v>
      </c>
      <c r="H367" s="97">
        <v>8544429007</v>
      </c>
    </row>
    <row r="368" spans="1:8" s="95" customFormat="1" x14ac:dyDescent="0.25">
      <c r="A368" s="180" t="s">
        <v>47</v>
      </c>
      <c r="B368" s="89" t="s">
        <v>629</v>
      </c>
      <c r="C368" s="28" t="s">
        <v>130</v>
      </c>
      <c r="D368" s="28">
        <v>2000</v>
      </c>
      <c r="E368" s="87" t="s">
        <v>653</v>
      </c>
      <c r="F368" s="31">
        <v>43680</v>
      </c>
      <c r="G368" s="96">
        <f t="shared" si="11"/>
        <v>87360000</v>
      </c>
      <c r="H368" s="97">
        <v>3926909200</v>
      </c>
    </row>
    <row r="369" spans="1:8" s="95" customFormat="1" ht="33" x14ac:dyDescent="0.25">
      <c r="A369" s="180" t="s">
        <v>48</v>
      </c>
      <c r="B369" s="89" t="s">
        <v>630</v>
      </c>
      <c r="C369" s="28" t="s">
        <v>133</v>
      </c>
      <c r="D369" s="29">
        <v>1212</v>
      </c>
      <c r="E369" s="87" t="s">
        <v>653</v>
      </c>
      <c r="F369" s="31">
        <v>232464</v>
      </c>
      <c r="G369" s="96">
        <f t="shared" si="11"/>
        <v>281746368</v>
      </c>
      <c r="H369" s="97">
        <v>8544499109</v>
      </c>
    </row>
    <row r="370" spans="1:8" s="95" customFormat="1" ht="18" x14ac:dyDescent="0.25">
      <c r="A370" s="180" t="s">
        <v>49</v>
      </c>
      <c r="B370" s="89" t="s">
        <v>631</v>
      </c>
      <c r="C370" s="28" t="s">
        <v>473</v>
      </c>
      <c r="D370" s="29">
        <v>4600</v>
      </c>
      <c r="E370" s="87" t="s">
        <v>653</v>
      </c>
      <c r="F370" s="31">
        <v>123000</v>
      </c>
      <c r="G370" s="96">
        <f t="shared" si="11"/>
        <v>565800000</v>
      </c>
      <c r="H370" s="97">
        <v>8544499109</v>
      </c>
    </row>
    <row r="371" spans="1:8" s="95" customFormat="1" x14ac:dyDescent="0.25">
      <c r="A371" s="180" t="s">
        <v>50</v>
      </c>
      <c r="B371" s="89" t="s">
        <v>632</v>
      </c>
      <c r="C371" s="28" t="s">
        <v>130</v>
      </c>
      <c r="D371" s="29">
        <v>600</v>
      </c>
      <c r="E371" s="87" t="s">
        <v>653</v>
      </c>
      <c r="F371" s="31">
        <v>145425</v>
      </c>
      <c r="G371" s="96">
        <f t="shared" si="11"/>
        <v>87255000</v>
      </c>
      <c r="H371" s="97">
        <v>8544499109</v>
      </c>
    </row>
    <row r="372" spans="1:8" s="95" customFormat="1" x14ac:dyDescent="0.25">
      <c r="A372" s="180" t="s">
        <v>51</v>
      </c>
      <c r="B372" s="89" t="s">
        <v>633</v>
      </c>
      <c r="C372" s="28" t="s">
        <v>130</v>
      </c>
      <c r="D372" s="28">
        <v>4200</v>
      </c>
      <c r="E372" s="87" t="s">
        <v>653</v>
      </c>
      <c r="F372" s="31">
        <v>31117</v>
      </c>
      <c r="G372" s="96">
        <f t="shared" si="11"/>
        <v>130691400</v>
      </c>
      <c r="H372" s="97">
        <v>3403191000</v>
      </c>
    </row>
    <row r="373" spans="1:8" s="95" customFormat="1" x14ac:dyDescent="0.25">
      <c r="A373" s="180" t="s">
        <v>52</v>
      </c>
      <c r="B373" s="89" t="s">
        <v>635</v>
      </c>
      <c r="C373" s="28" t="s">
        <v>130</v>
      </c>
      <c r="D373" s="28">
        <v>2000</v>
      </c>
      <c r="E373" s="87" t="s">
        <v>653</v>
      </c>
      <c r="F373" s="96">
        <v>74800</v>
      </c>
      <c r="G373" s="96">
        <f t="shared" si="11"/>
        <v>149600000</v>
      </c>
      <c r="H373" s="97">
        <v>4005910000</v>
      </c>
    </row>
    <row r="374" spans="1:8" s="95" customFormat="1" x14ac:dyDescent="0.25">
      <c r="A374" s="180" t="s">
        <v>53</v>
      </c>
      <c r="B374" s="89" t="s">
        <v>638</v>
      </c>
      <c r="C374" s="28" t="s">
        <v>639</v>
      </c>
      <c r="D374" s="28">
        <v>300</v>
      </c>
      <c r="E374" s="87" t="s">
        <v>653</v>
      </c>
      <c r="F374" s="31">
        <v>8054810</v>
      </c>
      <c r="G374" s="96">
        <f t="shared" si="11"/>
        <v>2416443000</v>
      </c>
      <c r="H374" s="97">
        <v>8413308009</v>
      </c>
    </row>
    <row r="375" spans="1:8" s="95" customFormat="1" x14ac:dyDescent="0.25">
      <c r="A375" s="180" t="s">
        <v>54</v>
      </c>
      <c r="B375" s="89" t="s">
        <v>640</v>
      </c>
      <c r="C375" s="28" t="s">
        <v>641</v>
      </c>
      <c r="D375" s="28">
        <v>30000</v>
      </c>
      <c r="E375" s="87" t="s">
        <v>653</v>
      </c>
      <c r="F375" s="31">
        <v>17450</v>
      </c>
      <c r="G375" s="96">
        <f t="shared" si="11"/>
        <v>523500000</v>
      </c>
      <c r="H375" s="97"/>
    </row>
    <row r="376" spans="1:8" s="95" customFormat="1" x14ac:dyDescent="0.25">
      <c r="A376" s="180" t="s">
        <v>55</v>
      </c>
      <c r="B376" s="89" t="s">
        <v>645</v>
      </c>
      <c r="C376" s="28" t="s">
        <v>33</v>
      </c>
      <c r="D376" s="28">
        <v>1000</v>
      </c>
      <c r="E376" s="87" t="s">
        <v>653</v>
      </c>
      <c r="F376" s="31">
        <v>78000</v>
      </c>
      <c r="G376" s="96">
        <f t="shared" si="11"/>
        <v>78000000</v>
      </c>
      <c r="H376" s="97">
        <v>3214101009</v>
      </c>
    </row>
    <row r="377" spans="1:8" s="95" customFormat="1" x14ac:dyDescent="0.25">
      <c r="A377" s="180" t="s">
        <v>56</v>
      </c>
      <c r="B377" s="89" t="s">
        <v>646</v>
      </c>
      <c r="C377" s="28" t="s">
        <v>127</v>
      </c>
      <c r="D377" s="28">
        <v>10000</v>
      </c>
      <c r="E377" s="87" t="s">
        <v>653</v>
      </c>
      <c r="F377" s="31">
        <v>23000</v>
      </c>
      <c r="G377" s="96">
        <f t="shared" si="11"/>
        <v>230000000</v>
      </c>
      <c r="H377" s="97">
        <v>5904100000</v>
      </c>
    </row>
    <row r="378" spans="1:8" s="95" customFormat="1" x14ac:dyDescent="0.25">
      <c r="A378" s="180" t="s">
        <v>57</v>
      </c>
      <c r="B378" s="89" t="s">
        <v>643</v>
      </c>
      <c r="C378" s="28" t="s">
        <v>127</v>
      </c>
      <c r="D378" s="28">
        <v>20000</v>
      </c>
      <c r="E378" s="87" t="s">
        <v>653</v>
      </c>
      <c r="F378" s="31">
        <v>24000</v>
      </c>
      <c r="G378" s="96">
        <f t="shared" si="11"/>
        <v>480000000</v>
      </c>
      <c r="H378" s="97">
        <v>4411139000</v>
      </c>
    </row>
    <row r="379" spans="1:8" s="95" customFormat="1" x14ac:dyDescent="0.25">
      <c r="A379" s="180" t="s">
        <v>58</v>
      </c>
      <c r="B379" s="89" t="s">
        <v>647</v>
      </c>
      <c r="C379" s="28" t="s">
        <v>449</v>
      </c>
      <c r="D379" s="28">
        <v>100</v>
      </c>
      <c r="E379" s="87" t="s">
        <v>653</v>
      </c>
      <c r="F379" s="31">
        <v>2009453</v>
      </c>
      <c r="G379" s="96">
        <f t="shared" si="11"/>
        <v>200945300</v>
      </c>
      <c r="H379" s="97">
        <v>4407979001</v>
      </c>
    </row>
    <row r="380" spans="1:8" s="95" customFormat="1" x14ac:dyDescent="0.25">
      <c r="A380" s="180" t="s">
        <v>59</v>
      </c>
      <c r="B380" s="89" t="s">
        <v>651</v>
      </c>
      <c r="C380" s="28" t="s">
        <v>130</v>
      </c>
      <c r="D380" s="29">
        <v>2000</v>
      </c>
      <c r="E380" s="87" t="s">
        <v>653</v>
      </c>
      <c r="F380" s="31">
        <v>85000</v>
      </c>
      <c r="G380" s="96">
        <f t="shared" si="11"/>
        <v>170000000</v>
      </c>
      <c r="H380" s="97">
        <v>2902300000</v>
      </c>
    </row>
    <row r="381" spans="1:8" s="95" customFormat="1" x14ac:dyDescent="0.25">
      <c r="A381" s="180" t="s">
        <v>60</v>
      </c>
      <c r="B381" s="89" t="s">
        <v>648</v>
      </c>
      <c r="C381" s="28" t="s">
        <v>641</v>
      </c>
      <c r="D381" s="28">
        <v>30000</v>
      </c>
      <c r="E381" s="87" t="s">
        <v>653</v>
      </c>
      <c r="F381" s="31">
        <v>28900</v>
      </c>
      <c r="G381" s="96">
        <f t="shared" si="11"/>
        <v>867000000</v>
      </c>
      <c r="H381" s="97">
        <v>5901901000</v>
      </c>
    </row>
    <row r="382" spans="1:8" s="95" customFormat="1" x14ac:dyDescent="0.25">
      <c r="A382" s="180" t="s">
        <v>61</v>
      </c>
      <c r="B382" s="89" t="s">
        <v>649</v>
      </c>
      <c r="C382" s="29" t="s">
        <v>31</v>
      </c>
      <c r="D382" s="31">
        <v>200</v>
      </c>
      <c r="E382" s="87" t="s">
        <v>653</v>
      </c>
      <c r="F382" s="31">
        <v>521823</v>
      </c>
      <c r="G382" s="96">
        <f t="shared" si="11"/>
        <v>104364600</v>
      </c>
      <c r="H382" s="97">
        <v>2523300000</v>
      </c>
    </row>
    <row r="383" spans="1:8" s="125" customFormat="1" ht="31.5" x14ac:dyDescent="0.25">
      <c r="A383" s="120"/>
      <c r="B383" s="159" t="s">
        <v>1517</v>
      </c>
      <c r="C383" s="121"/>
      <c r="D383" s="122"/>
      <c r="E383" s="123"/>
      <c r="F383" s="18"/>
      <c r="G383" s="124">
        <f>SUM(G361:G382)</f>
        <v>7495498258</v>
      </c>
      <c r="H383" s="222"/>
    </row>
    <row r="384" spans="1:8" s="74" customFormat="1" ht="19.5" customHeight="1" x14ac:dyDescent="0.25">
      <c r="A384" s="70">
        <v>2</v>
      </c>
      <c r="B384" s="19" t="s">
        <v>42</v>
      </c>
      <c r="C384" s="16"/>
      <c r="D384" s="17"/>
      <c r="E384" s="71"/>
      <c r="F384" s="176"/>
      <c r="G384" s="72"/>
      <c r="H384" s="73"/>
    </row>
    <row r="385" spans="1:8" s="95" customFormat="1" ht="15" customHeight="1" x14ac:dyDescent="0.25">
      <c r="A385" s="180" t="s">
        <v>99</v>
      </c>
      <c r="B385" s="89" t="s">
        <v>608</v>
      </c>
      <c r="C385" s="28" t="s">
        <v>33</v>
      </c>
      <c r="D385" s="29">
        <v>180</v>
      </c>
      <c r="E385" s="87" t="s">
        <v>653</v>
      </c>
      <c r="F385" s="96">
        <v>800000</v>
      </c>
      <c r="G385" s="96">
        <f t="shared" ref="G385:G412" si="12">F385*D385</f>
        <v>144000000</v>
      </c>
      <c r="H385" s="97">
        <v>8482101009</v>
      </c>
    </row>
    <row r="386" spans="1:8" s="95" customFormat="1" ht="15" customHeight="1" x14ac:dyDescent="0.25">
      <c r="A386" s="180" t="s">
        <v>100</v>
      </c>
      <c r="B386" s="89" t="s">
        <v>608</v>
      </c>
      <c r="C386" s="28" t="s">
        <v>33</v>
      </c>
      <c r="D386" s="29">
        <v>180</v>
      </c>
      <c r="E386" s="87" t="s">
        <v>653</v>
      </c>
      <c r="F386" s="96">
        <v>1300000</v>
      </c>
      <c r="G386" s="96">
        <f t="shared" si="12"/>
        <v>234000000</v>
      </c>
      <c r="H386" s="97">
        <v>8482101009</v>
      </c>
    </row>
    <row r="387" spans="1:8" s="95" customFormat="1" ht="15" customHeight="1" x14ac:dyDescent="0.25">
      <c r="A387" s="180" t="s">
        <v>101</v>
      </c>
      <c r="B387" s="89" t="s">
        <v>609</v>
      </c>
      <c r="C387" s="28" t="s">
        <v>33</v>
      </c>
      <c r="D387" s="29">
        <v>720</v>
      </c>
      <c r="E387" s="87" t="s">
        <v>653</v>
      </c>
      <c r="F387" s="96">
        <v>4889000</v>
      </c>
      <c r="G387" s="96">
        <f t="shared" si="12"/>
        <v>3520080000</v>
      </c>
      <c r="H387" s="97">
        <v>8482101009</v>
      </c>
    </row>
    <row r="388" spans="1:8" s="95" customFormat="1" x14ac:dyDescent="0.25">
      <c r="A388" s="180" t="s">
        <v>102</v>
      </c>
      <c r="B388" s="89" t="s">
        <v>608</v>
      </c>
      <c r="C388" s="28" t="s">
        <v>33</v>
      </c>
      <c r="D388" s="28">
        <v>120</v>
      </c>
      <c r="E388" s="87" t="s">
        <v>653</v>
      </c>
      <c r="F388" s="96">
        <v>800000</v>
      </c>
      <c r="G388" s="96">
        <f t="shared" si="12"/>
        <v>96000000</v>
      </c>
      <c r="H388" s="97">
        <v>8482101009</v>
      </c>
    </row>
    <row r="389" spans="1:8" s="95" customFormat="1" x14ac:dyDescent="0.25">
      <c r="A389" s="180" t="s">
        <v>103</v>
      </c>
      <c r="B389" s="89" t="s">
        <v>608</v>
      </c>
      <c r="C389" s="28" t="s">
        <v>33</v>
      </c>
      <c r="D389" s="28">
        <v>120</v>
      </c>
      <c r="E389" s="87" t="s">
        <v>653</v>
      </c>
      <c r="F389" s="96">
        <v>1300000</v>
      </c>
      <c r="G389" s="96">
        <f t="shared" si="12"/>
        <v>156000000</v>
      </c>
      <c r="H389" s="97">
        <v>8482101009</v>
      </c>
    </row>
    <row r="390" spans="1:8" s="95" customFormat="1" x14ac:dyDescent="0.25">
      <c r="A390" s="180" t="s">
        <v>104</v>
      </c>
      <c r="B390" s="89" t="s">
        <v>612</v>
      </c>
      <c r="C390" s="28" t="s">
        <v>33</v>
      </c>
      <c r="D390" s="28">
        <v>60</v>
      </c>
      <c r="E390" s="87" t="s">
        <v>653</v>
      </c>
      <c r="F390" s="96">
        <v>4889000</v>
      </c>
      <c r="G390" s="96">
        <f t="shared" si="12"/>
        <v>293340000</v>
      </c>
      <c r="H390" s="97">
        <v>8482101009</v>
      </c>
    </row>
    <row r="391" spans="1:8" s="95" customFormat="1" x14ac:dyDescent="0.25">
      <c r="A391" s="180" t="s">
        <v>105</v>
      </c>
      <c r="B391" s="89" t="s">
        <v>610</v>
      </c>
      <c r="C391" s="28" t="s">
        <v>33</v>
      </c>
      <c r="D391" s="28">
        <v>180</v>
      </c>
      <c r="E391" s="87" t="s">
        <v>653</v>
      </c>
      <c r="F391" s="96">
        <v>570000</v>
      </c>
      <c r="G391" s="96">
        <f t="shared" si="12"/>
        <v>102600000</v>
      </c>
      <c r="H391" s="97">
        <v>8482101009</v>
      </c>
    </row>
    <row r="392" spans="1:8" s="95" customFormat="1" ht="30" x14ac:dyDescent="0.25">
      <c r="A392" s="180" t="s">
        <v>106</v>
      </c>
      <c r="B392" s="89" t="s">
        <v>608</v>
      </c>
      <c r="C392" s="29" t="s">
        <v>33</v>
      </c>
      <c r="D392" s="29">
        <v>48</v>
      </c>
      <c r="E392" s="87" t="s">
        <v>653</v>
      </c>
      <c r="F392" s="96">
        <v>1680000</v>
      </c>
      <c r="G392" s="96">
        <f t="shared" si="12"/>
        <v>80640000</v>
      </c>
      <c r="H392" s="97" t="s">
        <v>613</v>
      </c>
    </row>
    <row r="393" spans="1:8" s="95" customFormat="1" ht="30" x14ac:dyDescent="0.25">
      <c r="A393" s="180" t="s">
        <v>107</v>
      </c>
      <c r="B393" s="89" t="s">
        <v>611</v>
      </c>
      <c r="C393" s="29" t="s">
        <v>33</v>
      </c>
      <c r="D393" s="29">
        <v>384</v>
      </c>
      <c r="E393" s="87" t="s">
        <v>653</v>
      </c>
      <c r="F393" s="96">
        <v>4889000</v>
      </c>
      <c r="G393" s="96">
        <f t="shared" si="12"/>
        <v>1877376000</v>
      </c>
      <c r="H393" s="97" t="s">
        <v>613</v>
      </c>
    </row>
    <row r="394" spans="1:8" s="95" customFormat="1" ht="30" x14ac:dyDescent="0.25">
      <c r="A394" s="180" t="s">
        <v>108</v>
      </c>
      <c r="B394" s="89" t="s">
        <v>611</v>
      </c>
      <c r="C394" s="29" t="s">
        <v>33</v>
      </c>
      <c r="D394" s="29">
        <v>144</v>
      </c>
      <c r="E394" s="87" t="s">
        <v>653</v>
      </c>
      <c r="F394" s="96">
        <v>1344000</v>
      </c>
      <c r="G394" s="96">
        <f t="shared" si="12"/>
        <v>193536000</v>
      </c>
      <c r="H394" s="97" t="s">
        <v>613</v>
      </c>
    </row>
    <row r="395" spans="1:8" s="95" customFormat="1" ht="30" x14ac:dyDescent="0.25">
      <c r="A395" s="180" t="s">
        <v>109</v>
      </c>
      <c r="B395" s="89" t="s">
        <v>608</v>
      </c>
      <c r="C395" s="28" t="s">
        <v>126</v>
      </c>
      <c r="D395" s="29">
        <v>48</v>
      </c>
      <c r="E395" s="87" t="s">
        <v>653</v>
      </c>
      <c r="F395" s="31">
        <v>4889000</v>
      </c>
      <c r="G395" s="96">
        <f t="shared" si="12"/>
        <v>234672000</v>
      </c>
      <c r="H395" s="53" t="s">
        <v>613</v>
      </c>
    </row>
    <row r="396" spans="1:8" s="95" customFormat="1" x14ac:dyDescent="0.25">
      <c r="A396" s="180" t="s">
        <v>110</v>
      </c>
      <c r="B396" s="89" t="s">
        <v>614</v>
      </c>
      <c r="C396" s="28" t="s">
        <v>126</v>
      </c>
      <c r="D396" s="29">
        <v>100</v>
      </c>
      <c r="E396" s="87" t="s">
        <v>653</v>
      </c>
      <c r="F396" s="96">
        <v>4435524.72</v>
      </c>
      <c r="G396" s="96">
        <f t="shared" si="12"/>
        <v>443552472</v>
      </c>
      <c r="H396" s="97">
        <v>8482500009</v>
      </c>
    </row>
    <row r="397" spans="1:8" s="95" customFormat="1" ht="30" x14ac:dyDescent="0.25">
      <c r="A397" s="180" t="s">
        <v>111</v>
      </c>
      <c r="B397" s="89" t="s">
        <v>615</v>
      </c>
      <c r="C397" s="28" t="s">
        <v>126</v>
      </c>
      <c r="D397" s="29">
        <v>150</v>
      </c>
      <c r="E397" s="87" t="s">
        <v>653</v>
      </c>
      <c r="F397" s="96">
        <v>921037.91999999993</v>
      </c>
      <c r="G397" s="96">
        <f t="shared" si="12"/>
        <v>138155688</v>
      </c>
      <c r="H397" s="97" t="s">
        <v>613</v>
      </c>
    </row>
    <row r="398" spans="1:8" s="95" customFormat="1" ht="30" x14ac:dyDescent="0.25">
      <c r="A398" s="180" t="s">
        <v>112</v>
      </c>
      <c r="B398" s="89" t="s">
        <v>616</v>
      </c>
      <c r="C398" s="28" t="s">
        <v>126</v>
      </c>
      <c r="D398" s="29">
        <v>150</v>
      </c>
      <c r="E398" s="87" t="s">
        <v>653</v>
      </c>
      <c r="F398" s="96">
        <v>921037.91999999993</v>
      </c>
      <c r="G398" s="96">
        <f t="shared" si="12"/>
        <v>138155688</v>
      </c>
      <c r="H398" s="97" t="s">
        <v>613</v>
      </c>
    </row>
    <row r="399" spans="1:8" s="95" customFormat="1" ht="30" x14ac:dyDescent="0.25">
      <c r="A399" s="180" t="s">
        <v>113</v>
      </c>
      <c r="B399" s="89" t="s">
        <v>617</v>
      </c>
      <c r="C399" s="28" t="s">
        <v>126</v>
      </c>
      <c r="D399" s="29">
        <v>100</v>
      </c>
      <c r="E399" s="87" t="s">
        <v>653</v>
      </c>
      <c r="F399" s="96">
        <v>921037.91999999993</v>
      </c>
      <c r="G399" s="96">
        <f t="shared" si="12"/>
        <v>92103792</v>
      </c>
      <c r="H399" s="97" t="s">
        <v>613</v>
      </c>
    </row>
    <row r="400" spans="1:8" s="95" customFormat="1" ht="30" x14ac:dyDescent="0.25">
      <c r="A400" s="180" t="s">
        <v>114</v>
      </c>
      <c r="B400" s="89" t="s">
        <v>618</v>
      </c>
      <c r="C400" s="28" t="s">
        <v>126</v>
      </c>
      <c r="D400" s="29">
        <v>100</v>
      </c>
      <c r="E400" s="87" t="s">
        <v>653</v>
      </c>
      <c r="F400" s="96">
        <v>1745124.48</v>
      </c>
      <c r="G400" s="96">
        <f t="shared" si="12"/>
        <v>174512448</v>
      </c>
      <c r="H400" s="97" t="s">
        <v>613</v>
      </c>
    </row>
    <row r="401" spans="1:8" s="95" customFormat="1" ht="30" x14ac:dyDescent="0.25">
      <c r="A401" s="180" t="s">
        <v>115</v>
      </c>
      <c r="B401" s="89" t="s">
        <v>619</v>
      </c>
      <c r="C401" s="28" t="s">
        <v>126</v>
      </c>
      <c r="D401" s="29">
        <v>200</v>
      </c>
      <c r="E401" s="87" t="s">
        <v>653</v>
      </c>
      <c r="F401" s="96">
        <v>2262198.4</v>
      </c>
      <c r="G401" s="96">
        <f t="shared" si="12"/>
        <v>452439680</v>
      </c>
      <c r="H401" s="97" t="s">
        <v>613</v>
      </c>
    </row>
    <row r="402" spans="1:8" s="95" customFormat="1" ht="30" x14ac:dyDescent="0.25">
      <c r="A402" s="180" t="s">
        <v>116</v>
      </c>
      <c r="B402" s="89" t="s">
        <v>620</v>
      </c>
      <c r="C402" s="28" t="s">
        <v>126</v>
      </c>
      <c r="D402" s="29">
        <v>200</v>
      </c>
      <c r="E402" s="87" t="s">
        <v>653</v>
      </c>
      <c r="F402" s="96">
        <v>2262198.4</v>
      </c>
      <c r="G402" s="96">
        <f t="shared" si="12"/>
        <v>452439680</v>
      </c>
      <c r="H402" s="97" t="s">
        <v>613</v>
      </c>
    </row>
    <row r="403" spans="1:8" s="95" customFormat="1" ht="30" x14ac:dyDescent="0.25">
      <c r="A403" s="180" t="s">
        <v>117</v>
      </c>
      <c r="B403" s="89" t="s">
        <v>621</v>
      </c>
      <c r="C403" s="28" t="s">
        <v>126</v>
      </c>
      <c r="D403" s="29">
        <v>260</v>
      </c>
      <c r="E403" s="87" t="s">
        <v>653</v>
      </c>
      <c r="F403" s="96">
        <v>484756.8</v>
      </c>
      <c r="G403" s="96">
        <f t="shared" si="12"/>
        <v>126036768</v>
      </c>
      <c r="H403" s="97" t="s">
        <v>613</v>
      </c>
    </row>
    <row r="404" spans="1:8" s="95" customFormat="1" x14ac:dyDescent="0.25">
      <c r="A404" s="180" t="s">
        <v>118</v>
      </c>
      <c r="B404" s="89" t="s">
        <v>636</v>
      </c>
      <c r="C404" s="29" t="s">
        <v>126</v>
      </c>
      <c r="D404" s="29">
        <v>1020</v>
      </c>
      <c r="E404" s="87" t="s">
        <v>653</v>
      </c>
      <c r="F404" s="31">
        <v>80000</v>
      </c>
      <c r="G404" s="96">
        <f t="shared" si="12"/>
        <v>81600000</v>
      </c>
      <c r="H404" s="97">
        <v>8207709000</v>
      </c>
    </row>
    <row r="405" spans="1:8" s="95" customFormat="1" x14ac:dyDescent="0.25">
      <c r="A405" s="180" t="s">
        <v>119</v>
      </c>
      <c r="B405" s="89" t="s">
        <v>637</v>
      </c>
      <c r="C405" s="29" t="s">
        <v>126</v>
      </c>
      <c r="D405" s="29">
        <v>915</v>
      </c>
      <c r="E405" s="87" t="s">
        <v>653</v>
      </c>
      <c r="F405" s="31">
        <v>110000</v>
      </c>
      <c r="G405" s="96">
        <f t="shared" si="12"/>
        <v>100650000</v>
      </c>
      <c r="H405" s="97">
        <v>8207709000</v>
      </c>
    </row>
    <row r="406" spans="1:8" s="95" customFormat="1" x14ac:dyDescent="0.25">
      <c r="A406" s="180" t="s">
        <v>120</v>
      </c>
      <c r="B406" s="89" t="s">
        <v>642</v>
      </c>
      <c r="C406" s="28" t="s">
        <v>127</v>
      </c>
      <c r="D406" s="28">
        <v>15000</v>
      </c>
      <c r="E406" s="87" t="s">
        <v>653</v>
      </c>
      <c r="F406" s="31">
        <v>54000</v>
      </c>
      <c r="G406" s="96">
        <f t="shared" si="12"/>
        <v>810000000</v>
      </c>
      <c r="H406" s="97">
        <v>3921120000</v>
      </c>
    </row>
    <row r="407" spans="1:8" s="95" customFormat="1" x14ac:dyDescent="0.25">
      <c r="A407" s="180" t="s">
        <v>121</v>
      </c>
      <c r="B407" s="89" t="s">
        <v>644</v>
      </c>
      <c r="C407" s="29" t="s">
        <v>33</v>
      </c>
      <c r="D407" s="29">
        <v>300</v>
      </c>
      <c r="E407" s="87" t="s">
        <v>653</v>
      </c>
      <c r="F407" s="31">
        <v>280000</v>
      </c>
      <c r="G407" s="96">
        <f t="shared" si="12"/>
        <v>84000000</v>
      </c>
      <c r="H407" s="97">
        <v>8202310000</v>
      </c>
    </row>
    <row r="408" spans="1:8" s="95" customFormat="1" x14ac:dyDescent="0.25">
      <c r="A408" s="180" t="s">
        <v>122</v>
      </c>
      <c r="B408" s="89" t="s">
        <v>608</v>
      </c>
      <c r="C408" s="28" t="s">
        <v>33</v>
      </c>
      <c r="D408" s="29">
        <v>288</v>
      </c>
      <c r="E408" s="87" t="s">
        <v>653</v>
      </c>
      <c r="F408" s="31">
        <v>4889000</v>
      </c>
      <c r="G408" s="96">
        <f t="shared" si="12"/>
        <v>1408032000</v>
      </c>
      <c r="H408" s="53">
        <v>8482101009</v>
      </c>
    </row>
    <row r="409" spans="1:8" s="95" customFormat="1" x14ac:dyDescent="0.25">
      <c r="A409" s="180" t="s">
        <v>123</v>
      </c>
      <c r="B409" s="232" t="s">
        <v>608</v>
      </c>
      <c r="C409" s="28" t="s">
        <v>126</v>
      </c>
      <c r="D409" s="29">
        <v>312</v>
      </c>
      <c r="E409" s="87" t="s">
        <v>653</v>
      </c>
      <c r="F409" s="96">
        <v>1240000</v>
      </c>
      <c r="G409" s="96">
        <f t="shared" si="12"/>
        <v>386880000</v>
      </c>
      <c r="H409" s="53">
        <v>8482101009</v>
      </c>
    </row>
    <row r="410" spans="1:8" s="95" customFormat="1" x14ac:dyDescent="0.25">
      <c r="A410" s="180" t="s">
        <v>124</v>
      </c>
      <c r="B410" s="232" t="s">
        <v>608</v>
      </c>
      <c r="C410" s="99" t="s">
        <v>126</v>
      </c>
      <c r="D410" s="29">
        <v>26</v>
      </c>
      <c r="E410" s="87" t="s">
        <v>653</v>
      </c>
      <c r="F410" s="96">
        <v>3400799</v>
      </c>
      <c r="G410" s="96">
        <f t="shared" si="12"/>
        <v>88420774</v>
      </c>
      <c r="H410" s="53">
        <v>8482101009</v>
      </c>
    </row>
    <row r="411" spans="1:8" s="95" customFormat="1" x14ac:dyDescent="0.25">
      <c r="A411" s="180" t="s">
        <v>125</v>
      </c>
      <c r="B411" s="89" t="s">
        <v>650</v>
      </c>
      <c r="C411" s="28" t="s">
        <v>33</v>
      </c>
      <c r="D411" s="29">
        <v>48</v>
      </c>
      <c r="E411" s="87" t="s">
        <v>653</v>
      </c>
      <c r="F411" s="31">
        <v>5241599</v>
      </c>
      <c r="G411" s="96">
        <f t="shared" si="12"/>
        <v>251596752</v>
      </c>
      <c r="H411" s="53">
        <v>8482101009</v>
      </c>
    </row>
    <row r="412" spans="1:8" s="95" customFormat="1" x14ac:dyDescent="0.25">
      <c r="A412" s="180" t="s">
        <v>1167</v>
      </c>
      <c r="B412" s="89" t="s">
        <v>650</v>
      </c>
      <c r="C412" s="28" t="s">
        <v>33</v>
      </c>
      <c r="D412" s="28">
        <v>96</v>
      </c>
      <c r="E412" s="87" t="s">
        <v>653</v>
      </c>
      <c r="F412" s="31">
        <v>3551232</v>
      </c>
      <c r="G412" s="96">
        <f t="shared" si="12"/>
        <v>340918272</v>
      </c>
      <c r="H412" s="97">
        <v>8482101009</v>
      </c>
    </row>
    <row r="413" spans="1:8" s="128" customFormat="1" ht="47.25" x14ac:dyDescent="0.25">
      <c r="A413" s="120"/>
      <c r="B413" s="221" t="s">
        <v>1518</v>
      </c>
      <c r="C413" s="127"/>
      <c r="D413" s="127"/>
      <c r="E413" s="123"/>
      <c r="F413" s="120"/>
      <c r="G413" s="124">
        <f>SUM(G385:G412)</f>
        <v>12501738014</v>
      </c>
      <c r="H413" s="159"/>
    </row>
    <row r="414" spans="1:8" ht="31.5" x14ac:dyDescent="0.25">
      <c r="A414" s="66"/>
      <c r="B414" s="65" t="s">
        <v>1513</v>
      </c>
      <c r="C414" s="68"/>
      <c r="D414" s="68"/>
      <c r="E414" s="68"/>
      <c r="F414" s="164"/>
      <c r="G414" s="170">
        <f>G413+G383</f>
        <v>19997236272</v>
      </c>
      <c r="H414" s="69"/>
    </row>
    <row r="415" spans="1:8" s="95" customFormat="1" ht="21" customHeight="1" x14ac:dyDescent="0.25">
      <c r="A415" s="29"/>
      <c r="B415" s="483" t="s">
        <v>447</v>
      </c>
      <c r="C415" s="484"/>
      <c r="D415" s="484"/>
      <c r="E415" s="484"/>
      <c r="F415" s="484"/>
      <c r="G415" s="484"/>
      <c r="H415" s="484"/>
    </row>
    <row r="416" spans="1:8" ht="18" customHeight="1" x14ac:dyDescent="0.25">
      <c r="A416" s="67">
        <v>1</v>
      </c>
      <c r="B416" s="42" t="s">
        <v>1103</v>
      </c>
      <c r="C416" s="67"/>
      <c r="D416" s="68"/>
      <c r="E416" s="68"/>
      <c r="F416" s="164"/>
      <c r="G416" s="164"/>
      <c r="H416" s="69"/>
    </row>
    <row r="417" spans="1:8" s="101" customFormat="1" ht="15" customHeight="1" x14ac:dyDescent="0.25">
      <c r="A417" s="180" t="s">
        <v>35</v>
      </c>
      <c r="B417" s="89" t="s">
        <v>652</v>
      </c>
      <c r="C417" s="83" t="s">
        <v>639</v>
      </c>
      <c r="D417" s="29">
        <v>2100</v>
      </c>
      <c r="E417" s="87" t="s">
        <v>653</v>
      </c>
      <c r="F417" s="178"/>
      <c r="G417" s="172">
        <f>F417*D417</f>
        <v>0</v>
      </c>
      <c r="H417" s="100"/>
    </row>
    <row r="418" spans="1:8" s="101" customFormat="1" ht="15" customHeight="1" x14ac:dyDescent="0.25">
      <c r="A418" s="180" t="s">
        <v>36</v>
      </c>
      <c r="B418" s="188" t="s">
        <v>665</v>
      </c>
      <c r="C418" s="102" t="s">
        <v>175</v>
      </c>
      <c r="D418" s="102">
        <v>600</v>
      </c>
      <c r="E418" s="87" t="s">
        <v>653</v>
      </c>
      <c r="F418" s="178">
        <v>25000</v>
      </c>
      <c r="G418" s="172">
        <f t="shared" ref="G418:G449" si="13">F418*D418</f>
        <v>15000000</v>
      </c>
      <c r="H418" s="100"/>
    </row>
    <row r="419" spans="1:8" s="101" customFormat="1" ht="15" customHeight="1" x14ac:dyDescent="0.25">
      <c r="A419" s="180" t="s">
        <v>37</v>
      </c>
      <c r="B419" s="188" t="s">
        <v>666</v>
      </c>
      <c r="C419" s="102" t="s">
        <v>175</v>
      </c>
      <c r="D419" s="102">
        <v>600</v>
      </c>
      <c r="E419" s="87" t="s">
        <v>653</v>
      </c>
      <c r="F419" s="178">
        <v>25000</v>
      </c>
      <c r="G419" s="172">
        <f t="shared" si="13"/>
        <v>15000000</v>
      </c>
      <c r="H419" s="100"/>
    </row>
    <row r="420" spans="1:8" s="101" customFormat="1" ht="15" customHeight="1" x14ac:dyDescent="0.25">
      <c r="A420" s="180" t="s">
        <v>38</v>
      </c>
      <c r="B420" s="189" t="s">
        <v>670</v>
      </c>
      <c r="C420" s="103" t="s">
        <v>133</v>
      </c>
      <c r="D420" s="103">
        <v>12000</v>
      </c>
      <c r="E420" s="87" t="s">
        <v>653</v>
      </c>
      <c r="F420" s="178">
        <v>3500</v>
      </c>
      <c r="G420" s="172">
        <f t="shared" si="13"/>
        <v>42000000</v>
      </c>
      <c r="H420" s="100"/>
    </row>
    <row r="421" spans="1:8" s="101" customFormat="1" ht="15" customHeight="1" x14ac:dyDescent="0.25">
      <c r="A421" s="180" t="s">
        <v>44</v>
      </c>
      <c r="B421" s="190" t="s">
        <v>668</v>
      </c>
      <c r="C421" s="102" t="s">
        <v>33</v>
      </c>
      <c r="D421" s="102">
        <v>600</v>
      </c>
      <c r="E421" s="87" t="s">
        <v>653</v>
      </c>
      <c r="F421" s="178">
        <v>6000</v>
      </c>
      <c r="G421" s="172">
        <f t="shared" si="13"/>
        <v>3600000</v>
      </c>
      <c r="H421" s="100"/>
    </row>
    <row r="422" spans="1:8" s="101" customFormat="1" ht="15" customHeight="1" x14ac:dyDescent="0.25">
      <c r="A422" s="180" t="s">
        <v>45</v>
      </c>
      <c r="B422" s="188" t="s">
        <v>669</v>
      </c>
      <c r="C422" s="102" t="s">
        <v>33</v>
      </c>
      <c r="D422" s="102">
        <v>1200</v>
      </c>
      <c r="E422" s="87" t="s">
        <v>653</v>
      </c>
      <c r="F422" s="178">
        <v>5500</v>
      </c>
      <c r="G422" s="172">
        <f t="shared" si="13"/>
        <v>6600000</v>
      </c>
      <c r="H422" s="100"/>
    </row>
    <row r="423" spans="1:8" s="101" customFormat="1" ht="15" customHeight="1" x14ac:dyDescent="0.25">
      <c r="A423" s="180" t="s">
        <v>46</v>
      </c>
      <c r="B423" s="190" t="s">
        <v>686</v>
      </c>
      <c r="C423" s="102" t="s">
        <v>133</v>
      </c>
      <c r="D423" s="102">
        <v>240</v>
      </c>
      <c r="E423" s="87" t="s">
        <v>653</v>
      </c>
      <c r="F423" s="178">
        <v>8500</v>
      </c>
      <c r="G423" s="172">
        <f t="shared" si="13"/>
        <v>2040000</v>
      </c>
      <c r="H423" s="100"/>
    </row>
    <row r="424" spans="1:8" s="101" customFormat="1" ht="15" customHeight="1" x14ac:dyDescent="0.25">
      <c r="A424" s="180" t="s">
        <v>47</v>
      </c>
      <c r="B424" s="189" t="s">
        <v>692</v>
      </c>
      <c r="C424" s="102" t="s">
        <v>130</v>
      </c>
      <c r="D424" s="102">
        <v>24</v>
      </c>
      <c r="E424" s="87" t="s">
        <v>653</v>
      </c>
      <c r="F424" s="178">
        <v>55000</v>
      </c>
      <c r="G424" s="172">
        <f t="shared" si="13"/>
        <v>1320000</v>
      </c>
      <c r="H424" s="100"/>
    </row>
    <row r="425" spans="1:8" s="101" customFormat="1" ht="15" customHeight="1" x14ac:dyDescent="0.25">
      <c r="A425" s="180" t="s">
        <v>48</v>
      </c>
      <c r="B425" s="190" t="s">
        <v>693</v>
      </c>
      <c r="C425" s="102" t="s">
        <v>130</v>
      </c>
      <c r="D425" s="102">
        <v>48</v>
      </c>
      <c r="E425" s="87" t="s">
        <v>653</v>
      </c>
      <c r="F425" s="178">
        <v>13600</v>
      </c>
      <c r="G425" s="172">
        <f t="shared" si="13"/>
        <v>652800</v>
      </c>
      <c r="H425" s="100"/>
    </row>
    <row r="426" spans="1:8" s="101" customFormat="1" ht="15" customHeight="1" x14ac:dyDescent="0.2">
      <c r="A426" s="180" t="s">
        <v>49</v>
      </c>
      <c r="B426" s="188" t="s">
        <v>695</v>
      </c>
      <c r="C426" s="102" t="s">
        <v>133</v>
      </c>
      <c r="D426" s="102">
        <v>2400</v>
      </c>
      <c r="E426" s="87" t="s">
        <v>653</v>
      </c>
      <c r="F426" s="179">
        <v>1250</v>
      </c>
      <c r="G426" s="172">
        <f t="shared" si="13"/>
        <v>3000000</v>
      </c>
      <c r="H426" s="55">
        <v>8544499100</v>
      </c>
    </row>
    <row r="427" spans="1:8" s="101" customFormat="1" ht="15" customHeight="1" x14ac:dyDescent="0.2">
      <c r="A427" s="180" t="s">
        <v>50</v>
      </c>
      <c r="B427" s="188" t="s">
        <v>696</v>
      </c>
      <c r="C427" s="102" t="s">
        <v>133</v>
      </c>
      <c r="D427" s="102">
        <v>24000</v>
      </c>
      <c r="E427" s="87" t="s">
        <v>653</v>
      </c>
      <c r="F427" s="179">
        <v>1850</v>
      </c>
      <c r="G427" s="172">
        <f t="shared" si="13"/>
        <v>44400000</v>
      </c>
      <c r="H427" s="55">
        <v>8544499100</v>
      </c>
    </row>
    <row r="428" spans="1:8" s="101" customFormat="1" ht="15" customHeight="1" x14ac:dyDescent="0.2">
      <c r="A428" s="180" t="s">
        <v>51</v>
      </c>
      <c r="B428" s="188" t="s">
        <v>697</v>
      </c>
      <c r="C428" s="102" t="s">
        <v>133</v>
      </c>
      <c r="D428" s="102">
        <v>24000</v>
      </c>
      <c r="E428" s="87" t="s">
        <v>653</v>
      </c>
      <c r="F428" s="179">
        <v>4250</v>
      </c>
      <c r="G428" s="172">
        <f t="shared" si="13"/>
        <v>102000000</v>
      </c>
      <c r="H428" s="55">
        <v>8544499100</v>
      </c>
    </row>
    <row r="429" spans="1:8" s="101" customFormat="1" ht="15" customHeight="1" x14ac:dyDescent="0.2">
      <c r="A429" s="180" t="s">
        <v>52</v>
      </c>
      <c r="B429" s="188" t="s">
        <v>698</v>
      </c>
      <c r="C429" s="102" t="s">
        <v>133</v>
      </c>
      <c r="D429" s="102">
        <v>2400</v>
      </c>
      <c r="E429" s="87" t="s">
        <v>653</v>
      </c>
      <c r="F429" s="179">
        <v>4360</v>
      </c>
      <c r="G429" s="172">
        <f t="shared" si="13"/>
        <v>10464000</v>
      </c>
      <c r="H429" s="55">
        <v>8544499100</v>
      </c>
    </row>
    <row r="430" spans="1:8" s="101" customFormat="1" ht="15" customHeight="1" x14ac:dyDescent="0.2">
      <c r="A430" s="180" t="s">
        <v>53</v>
      </c>
      <c r="B430" s="188" t="s">
        <v>699</v>
      </c>
      <c r="C430" s="102" t="s">
        <v>133</v>
      </c>
      <c r="D430" s="102">
        <v>4800</v>
      </c>
      <c r="E430" s="87" t="s">
        <v>653</v>
      </c>
      <c r="F430" s="179">
        <v>7640</v>
      </c>
      <c r="G430" s="172">
        <f t="shared" si="13"/>
        <v>36672000</v>
      </c>
      <c r="H430" s="55">
        <v>8544499100</v>
      </c>
    </row>
    <row r="431" spans="1:8" s="101" customFormat="1" ht="15" customHeight="1" x14ac:dyDescent="0.2">
      <c r="A431" s="180" t="s">
        <v>54</v>
      </c>
      <c r="B431" s="188" t="s">
        <v>700</v>
      </c>
      <c r="C431" s="102" t="s">
        <v>133</v>
      </c>
      <c r="D431" s="102">
        <v>1200</v>
      </c>
      <c r="E431" s="87" t="s">
        <v>653</v>
      </c>
      <c r="F431" s="179">
        <v>29230</v>
      </c>
      <c r="G431" s="172">
        <f t="shared" si="13"/>
        <v>35076000</v>
      </c>
      <c r="H431" s="55">
        <v>8544499100</v>
      </c>
    </row>
    <row r="432" spans="1:8" s="101" customFormat="1" ht="15" customHeight="1" x14ac:dyDescent="0.2">
      <c r="A432" s="180" t="s">
        <v>55</v>
      </c>
      <c r="B432" s="188" t="s">
        <v>701</v>
      </c>
      <c r="C432" s="102" t="s">
        <v>133</v>
      </c>
      <c r="D432" s="102">
        <v>4800</v>
      </c>
      <c r="E432" s="87" t="s">
        <v>653</v>
      </c>
      <c r="F432" s="179">
        <v>25180</v>
      </c>
      <c r="G432" s="172">
        <f t="shared" si="13"/>
        <v>120864000</v>
      </c>
      <c r="H432" s="55">
        <v>8544499100</v>
      </c>
    </row>
    <row r="433" spans="1:8" s="101" customFormat="1" ht="15" customHeight="1" x14ac:dyDescent="0.2">
      <c r="A433" s="180" t="s">
        <v>56</v>
      </c>
      <c r="B433" s="188" t="s">
        <v>702</v>
      </c>
      <c r="C433" s="102" t="s">
        <v>133</v>
      </c>
      <c r="D433" s="102">
        <v>4800</v>
      </c>
      <c r="E433" s="87" t="s">
        <v>653</v>
      </c>
      <c r="F433" s="179">
        <v>73880</v>
      </c>
      <c r="G433" s="172">
        <f t="shared" si="13"/>
        <v>354624000</v>
      </c>
      <c r="H433" s="55">
        <v>8544499100</v>
      </c>
    </row>
    <row r="434" spans="1:8" s="101" customFormat="1" ht="15" customHeight="1" x14ac:dyDescent="0.2">
      <c r="A434" s="180" t="s">
        <v>57</v>
      </c>
      <c r="B434" s="188" t="s">
        <v>703</v>
      </c>
      <c r="C434" s="102" t="s">
        <v>133</v>
      </c>
      <c r="D434" s="102">
        <v>2400</v>
      </c>
      <c r="E434" s="87" t="s">
        <v>653</v>
      </c>
      <c r="F434" s="179">
        <v>4020</v>
      </c>
      <c r="G434" s="172">
        <f t="shared" si="13"/>
        <v>9648000</v>
      </c>
      <c r="H434" s="55">
        <v>8544499100</v>
      </c>
    </row>
    <row r="435" spans="1:8" s="101" customFormat="1" ht="15" customHeight="1" x14ac:dyDescent="0.2">
      <c r="A435" s="180" t="s">
        <v>58</v>
      </c>
      <c r="B435" s="188" t="s">
        <v>704</v>
      </c>
      <c r="C435" s="102" t="s">
        <v>133</v>
      </c>
      <c r="D435" s="102">
        <v>1200</v>
      </c>
      <c r="E435" s="87" t="s">
        <v>653</v>
      </c>
      <c r="F435" s="179">
        <v>4020</v>
      </c>
      <c r="G435" s="172">
        <f t="shared" si="13"/>
        <v>4824000</v>
      </c>
      <c r="H435" s="55">
        <v>8544499100</v>
      </c>
    </row>
    <row r="436" spans="1:8" s="101" customFormat="1" ht="15" customHeight="1" x14ac:dyDescent="0.2">
      <c r="A436" s="180" t="s">
        <v>59</v>
      </c>
      <c r="B436" s="188" t="s">
        <v>705</v>
      </c>
      <c r="C436" s="102" t="s">
        <v>133</v>
      </c>
      <c r="D436" s="102">
        <v>600</v>
      </c>
      <c r="E436" s="87" t="s">
        <v>653</v>
      </c>
      <c r="F436" s="179">
        <v>83370</v>
      </c>
      <c r="G436" s="172">
        <f t="shared" si="13"/>
        <v>50022000</v>
      </c>
      <c r="H436" s="55">
        <v>8544499100</v>
      </c>
    </row>
    <row r="437" spans="1:8" s="101" customFormat="1" ht="15" customHeight="1" x14ac:dyDescent="0.2">
      <c r="A437" s="180" t="s">
        <v>60</v>
      </c>
      <c r="B437" s="188" t="s">
        <v>706</v>
      </c>
      <c r="C437" s="102" t="s">
        <v>133</v>
      </c>
      <c r="D437" s="102">
        <v>600</v>
      </c>
      <c r="E437" s="87" t="s">
        <v>653</v>
      </c>
      <c r="F437" s="179">
        <v>64350</v>
      </c>
      <c r="G437" s="172">
        <f t="shared" si="13"/>
        <v>38610000</v>
      </c>
      <c r="H437" s="55">
        <v>8544499100</v>
      </c>
    </row>
    <row r="438" spans="1:8" s="101" customFormat="1" ht="16.5" customHeight="1" x14ac:dyDescent="0.25">
      <c r="A438" s="180" t="s">
        <v>61</v>
      </c>
      <c r="B438" s="190" t="s">
        <v>707</v>
      </c>
      <c r="C438" s="103" t="s">
        <v>133</v>
      </c>
      <c r="D438" s="103">
        <v>2400</v>
      </c>
      <c r="E438" s="87" t="s">
        <v>653</v>
      </c>
      <c r="F438" s="179">
        <v>64350</v>
      </c>
      <c r="G438" s="172">
        <f t="shared" si="13"/>
        <v>154440000</v>
      </c>
      <c r="H438" s="100"/>
    </row>
    <row r="439" spans="1:8" s="101" customFormat="1" ht="15" customHeight="1" x14ac:dyDescent="0.25">
      <c r="A439" s="180" t="s">
        <v>62</v>
      </c>
      <c r="B439" s="189" t="s">
        <v>708</v>
      </c>
      <c r="C439" s="103" t="s">
        <v>133</v>
      </c>
      <c r="D439" s="103">
        <v>600</v>
      </c>
      <c r="E439" s="87" t="s">
        <v>653</v>
      </c>
      <c r="F439" s="179">
        <v>3700</v>
      </c>
      <c r="G439" s="172">
        <f t="shared" si="13"/>
        <v>2220000</v>
      </c>
      <c r="H439" s="100"/>
    </row>
    <row r="440" spans="1:8" s="101" customFormat="1" ht="15" customHeight="1" x14ac:dyDescent="0.25">
      <c r="A440" s="180" t="s">
        <v>63</v>
      </c>
      <c r="B440" s="190" t="s">
        <v>721</v>
      </c>
      <c r="C440" s="102" t="s">
        <v>133</v>
      </c>
      <c r="D440" s="102">
        <v>12000</v>
      </c>
      <c r="E440" s="87" t="s">
        <v>653</v>
      </c>
      <c r="F440" s="178">
        <v>12000</v>
      </c>
      <c r="G440" s="172">
        <f t="shared" si="13"/>
        <v>144000000</v>
      </c>
      <c r="H440" s="100"/>
    </row>
    <row r="441" spans="1:8" s="101" customFormat="1" ht="15" customHeight="1" x14ac:dyDescent="0.25">
      <c r="A441" s="180" t="s">
        <v>64</v>
      </c>
      <c r="B441" s="188" t="s">
        <v>722</v>
      </c>
      <c r="C441" s="102" t="s">
        <v>130</v>
      </c>
      <c r="D441" s="102">
        <v>24</v>
      </c>
      <c r="E441" s="87" t="s">
        <v>653</v>
      </c>
      <c r="F441" s="178">
        <v>150000</v>
      </c>
      <c r="G441" s="172">
        <f t="shared" si="13"/>
        <v>3600000</v>
      </c>
      <c r="H441" s="100"/>
    </row>
    <row r="442" spans="1:8" s="101" customFormat="1" ht="15" customHeight="1" x14ac:dyDescent="0.25">
      <c r="A442" s="180" t="s">
        <v>65</v>
      </c>
      <c r="B442" s="188" t="s">
        <v>723</v>
      </c>
      <c r="C442" s="102" t="s">
        <v>133</v>
      </c>
      <c r="D442" s="102">
        <v>120</v>
      </c>
      <c r="E442" s="87" t="s">
        <v>653</v>
      </c>
      <c r="F442" s="178">
        <v>1700</v>
      </c>
      <c r="G442" s="172">
        <f t="shared" si="13"/>
        <v>204000</v>
      </c>
      <c r="H442" s="100"/>
    </row>
    <row r="443" spans="1:8" s="101" customFormat="1" ht="15" customHeight="1" x14ac:dyDescent="0.25">
      <c r="A443" s="180" t="s">
        <v>66</v>
      </c>
      <c r="B443" s="188" t="s">
        <v>724</v>
      </c>
      <c r="C443" s="102" t="s">
        <v>133</v>
      </c>
      <c r="D443" s="102">
        <v>120</v>
      </c>
      <c r="E443" s="87" t="s">
        <v>653</v>
      </c>
      <c r="F443" s="178">
        <v>1800</v>
      </c>
      <c r="G443" s="172">
        <f t="shared" si="13"/>
        <v>216000</v>
      </c>
      <c r="H443" s="100"/>
    </row>
    <row r="444" spans="1:8" s="101" customFormat="1" ht="15" customHeight="1" x14ac:dyDescent="0.25">
      <c r="A444" s="180" t="s">
        <v>67</v>
      </c>
      <c r="B444" s="188" t="s">
        <v>725</v>
      </c>
      <c r="C444" s="102" t="s">
        <v>133</v>
      </c>
      <c r="D444" s="102">
        <v>120</v>
      </c>
      <c r="E444" s="87" t="s">
        <v>653</v>
      </c>
      <c r="F444" s="178">
        <v>19000</v>
      </c>
      <c r="G444" s="172">
        <f t="shared" si="13"/>
        <v>2280000</v>
      </c>
      <c r="H444" s="100"/>
    </row>
    <row r="445" spans="1:8" s="101" customFormat="1" ht="15" customHeight="1" x14ac:dyDescent="0.25">
      <c r="A445" s="180" t="s">
        <v>68</v>
      </c>
      <c r="B445" s="188" t="s">
        <v>726</v>
      </c>
      <c r="C445" s="102" t="s">
        <v>133</v>
      </c>
      <c r="D445" s="102">
        <v>120</v>
      </c>
      <c r="E445" s="87" t="s">
        <v>653</v>
      </c>
      <c r="F445" s="178">
        <v>19000</v>
      </c>
      <c r="G445" s="172">
        <f t="shared" si="13"/>
        <v>2280000</v>
      </c>
      <c r="H445" s="100"/>
    </row>
    <row r="446" spans="1:8" s="101" customFormat="1" ht="15" customHeight="1" x14ac:dyDescent="0.25">
      <c r="A446" s="180" t="s">
        <v>69</v>
      </c>
      <c r="B446" s="188" t="s">
        <v>727</v>
      </c>
      <c r="C446" s="102" t="s">
        <v>133</v>
      </c>
      <c r="D446" s="102">
        <v>120</v>
      </c>
      <c r="E446" s="87" t="s">
        <v>653</v>
      </c>
      <c r="F446" s="178">
        <v>19000</v>
      </c>
      <c r="G446" s="172">
        <f t="shared" si="13"/>
        <v>2280000</v>
      </c>
      <c r="H446" s="100"/>
    </row>
    <row r="447" spans="1:8" s="101" customFormat="1" ht="15" customHeight="1" x14ac:dyDescent="0.25">
      <c r="A447" s="180" t="s">
        <v>70</v>
      </c>
      <c r="B447" s="188" t="s">
        <v>728</v>
      </c>
      <c r="C447" s="102" t="s">
        <v>133</v>
      </c>
      <c r="D447" s="102">
        <v>120</v>
      </c>
      <c r="E447" s="87" t="s">
        <v>653</v>
      </c>
      <c r="F447" s="178">
        <v>19000</v>
      </c>
      <c r="G447" s="172">
        <f t="shared" si="13"/>
        <v>2280000</v>
      </c>
      <c r="H447" s="100"/>
    </row>
    <row r="448" spans="1:8" s="101" customFormat="1" ht="15" customHeight="1" x14ac:dyDescent="0.25">
      <c r="A448" s="180" t="s">
        <v>71</v>
      </c>
      <c r="B448" s="188" t="s">
        <v>729</v>
      </c>
      <c r="C448" s="102" t="s">
        <v>133</v>
      </c>
      <c r="D448" s="102">
        <v>120</v>
      </c>
      <c r="E448" s="87" t="s">
        <v>653</v>
      </c>
      <c r="F448" s="178">
        <v>19000</v>
      </c>
      <c r="G448" s="172">
        <f t="shared" si="13"/>
        <v>2280000</v>
      </c>
      <c r="H448" s="100"/>
    </row>
    <row r="449" spans="1:8" s="101" customFormat="1" ht="15" customHeight="1" x14ac:dyDescent="0.25">
      <c r="A449" s="180" t="s">
        <v>72</v>
      </c>
      <c r="B449" s="188" t="s">
        <v>730</v>
      </c>
      <c r="C449" s="102" t="s">
        <v>133</v>
      </c>
      <c r="D449" s="102">
        <v>120</v>
      </c>
      <c r="E449" s="87" t="s">
        <v>653</v>
      </c>
      <c r="F449" s="178">
        <v>19000</v>
      </c>
      <c r="G449" s="172">
        <f t="shared" si="13"/>
        <v>2280000</v>
      </c>
      <c r="H449" s="100"/>
    </row>
    <row r="450" spans="1:8" s="101" customFormat="1" ht="15" customHeight="1" x14ac:dyDescent="0.25">
      <c r="A450" s="180" t="s">
        <v>73</v>
      </c>
      <c r="B450" s="188" t="s">
        <v>731</v>
      </c>
      <c r="C450" s="102" t="s">
        <v>133</v>
      </c>
      <c r="D450" s="102">
        <v>120</v>
      </c>
      <c r="E450" s="87" t="s">
        <v>653</v>
      </c>
      <c r="F450" s="178">
        <v>19000</v>
      </c>
      <c r="G450" s="172">
        <f t="shared" ref="G450:G481" si="14">F450*D450</f>
        <v>2280000</v>
      </c>
      <c r="H450" s="100"/>
    </row>
    <row r="451" spans="1:8" s="101" customFormat="1" ht="15" customHeight="1" x14ac:dyDescent="0.25">
      <c r="A451" s="180" t="s">
        <v>74</v>
      </c>
      <c r="B451" s="188" t="s">
        <v>732</v>
      </c>
      <c r="C451" s="102" t="s">
        <v>133</v>
      </c>
      <c r="D451" s="102">
        <v>120</v>
      </c>
      <c r="E451" s="87" t="s">
        <v>653</v>
      </c>
      <c r="F451" s="178">
        <v>19000</v>
      </c>
      <c r="G451" s="172">
        <f t="shared" si="14"/>
        <v>2280000</v>
      </c>
      <c r="H451" s="100"/>
    </row>
    <row r="452" spans="1:8" s="101" customFormat="1" ht="15" customHeight="1" x14ac:dyDescent="0.25">
      <c r="A452" s="180" t="s">
        <v>75</v>
      </c>
      <c r="B452" s="188" t="s">
        <v>733</v>
      </c>
      <c r="C452" s="102" t="s">
        <v>133</v>
      </c>
      <c r="D452" s="102">
        <v>360</v>
      </c>
      <c r="E452" s="87" t="s">
        <v>653</v>
      </c>
      <c r="F452" s="178">
        <v>19000</v>
      </c>
      <c r="G452" s="172">
        <f t="shared" si="14"/>
        <v>6840000</v>
      </c>
      <c r="H452" s="100"/>
    </row>
    <row r="453" spans="1:8" s="101" customFormat="1" ht="15" customHeight="1" x14ac:dyDescent="0.25">
      <c r="A453" s="180" t="s">
        <v>76</v>
      </c>
      <c r="B453" s="188" t="s">
        <v>734</v>
      </c>
      <c r="C453" s="102" t="s">
        <v>133</v>
      </c>
      <c r="D453" s="102">
        <v>120</v>
      </c>
      <c r="E453" s="87" t="s">
        <v>653</v>
      </c>
      <c r="F453" s="178">
        <v>25000</v>
      </c>
      <c r="G453" s="172">
        <f t="shared" si="14"/>
        <v>3000000</v>
      </c>
      <c r="H453" s="100"/>
    </row>
    <row r="454" spans="1:8" s="101" customFormat="1" ht="15" customHeight="1" x14ac:dyDescent="0.25">
      <c r="A454" s="180" t="s">
        <v>77</v>
      </c>
      <c r="B454" s="188" t="s">
        <v>735</v>
      </c>
      <c r="C454" s="102" t="s">
        <v>133</v>
      </c>
      <c r="D454" s="102">
        <v>120</v>
      </c>
      <c r="E454" s="87" t="s">
        <v>653</v>
      </c>
      <c r="F454" s="178">
        <v>27000</v>
      </c>
      <c r="G454" s="172">
        <f t="shared" si="14"/>
        <v>3240000</v>
      </c>
      <c r="H454" s="100"/>
    </row>
    <row r="455" spans="1:8" s="101" customFormat="1" ht="15" customHeight="1" x14ac:dyDescent="0.25">
      <c r="A455" s="180" t="s">
        <v>78</v>
      </c>
      <c r="B455" s="188" t="s">
        <v>736</v>
      </c>
      <c r="C455" s="102" t="s">
        <v>133</v>
      </c>
      <c r="D455" s="102">
        <v>120</v>
      </c>
      <c r="E455" s="87" t="s">
        <v>653</v>
      </c>
      <c r="F455" s="178">
        <v>28000</v>
      </c>
      <c r="G455" s="172">
        <f t="shared" si="14"/>
        <v>3360000</v>
      </c>
      <c r="H455" s="100"/>
    </row>
    <row r="456" spans="1:8" s="101" customFormat="1" ht="15" customHeight="1" x14ac:dyDescent="0.25">
      <c r="A456" s="180" t="s">
        <v>79</v>
      </c>
      <c r="B456" s="188" t="s">
        <v>739</v>
      </c>
      <c r="C456" s="102" t="s">
        <v>130</v>
      </c>
      <c r="D456" s="102">
        <v>1644</v>
      </c>
      <c r="E456" s="87" t="s">
        <v>653</v>
      </c>
      <c r="F456" s="178">
        <v>125000</v>
      </c>
      <c r="G456" s="172">
        <f t="shared" si="14"/>
        <v>205500000</v>
      </c>
      <c r="H456" s="100"/>
    </row>
    <row r="457" spans="1:8" s="101" customFormat="1" ht="15" customHeight="1" x14ac:dyDescent="0.25">
      <c r="A457" s="180" t="s">
        <v>80</v>
      </c>
      <c r="B457" s="188" t="s">
        <v>740</v>
      </c>
      <c r="C457" s="102" t="s">
        <v>741</v>
      </c>
      <c r="D457" s="102">
        <v>480</v>
      </c>
      <c r="E457" s="87" t="s">
        <v>653</v>
      </c>
      <c r="F457" s="178">
        <v>78000</v>
      </c>
      <c r="G457" s="172">
        <f t="shared" si="14"/>
        <v>37440000</v>
      </c>
      <c r="H457" s="100"/>
    </row>
    <row r="458" spans="1:8" s="101" customFormat="1" ht="15" customHeight="1" x14ac:dyDescent="0.25">
      <c r="A458" s="180" t="s">
        <v>81</v>
      </c>
      <c r="B458" s="189" t="s">
        <v>769</v>
      </c>
      <c r="C458" s="103" t="s">
        <v>130</v>
      </c>
      <c r="D458" s="103">
        <v>500</v>
      </c>
      <c r="E458" s="87" t="s">
        <v>653</v>
      </c>
      <c r="F458" s="178">
        <v>125000</v>
      </c>
      <c r="G458" s="172">
        <f t="shared" si="14"/>
        <v>62500000</v>
      </c>
      <c r="H458" s="100"/>
    </row>
    <row r="459" spans="1:8" s="101" customFormat="1" ht="15" customHeight="1" x14ac:dyDescent="0.25">
      <c r="A459" s="180" t="s">
        <v>82</v>
      </c>
      <c r="B459" s="189" t="s">
        <v>770</v>
      </c>
      <c r="C459" s="103" t="s">
        <v>130</v>
      </c>
      <c r="D459" s="103">
        <v>300</v>
      </c>
      <c r="E459" s="87" t="s">
        <v>653</v>
      </c>
      <c r="F459" s="178">
        <v>155000</v>
      </c>
      <c r="G459" s="172">
        <f t="shared" si="14"/>
        <v>46500000</v>
      </c>
      <c r="H459" s="100"/>
    </row>
    <row r="460" spans="1:8" s="101" customFormat="1" ht="15" customHeight="1" x14ac:dyDescent="0.25">
      <c r="A460" s="180" t="s">
        <v>83</v>
      </c>
      <c r="B460" s="188" t="s">
        <v>771</v>
      </c>
      <c r="C460" s="102" t="s">
        <v>130</v>
      </c>
      <c r="D460" s="102">
        <v>1200</v>
      </c>
      <c r="E460" s="87" t="s">
        <v>653</v>
      </c>
      <c r="F460" s="178">
        <v>25500</v>
      </c>
      <c r="G460" s="172">
        <f t="shared" si="14"/>
        <v>30600000</v>
      </c>
      <c r="H460" s="100"/>
    </row>
    <row r="461" spans="1:8" s="101" customFormat="1" ht="15" customHeight="1" x14ac:dyDescent="0.25">
      <c r="A461" s="180" t="s">
        <v>84</v>
      </c>
      <c r="B461" s="191" t="s">
        <v>748</v>
      </c>
      <c r="C461" s="102" t="s">
        <v>133</v>
      </c>
      <c r="D461" s="102">
        <v>600</v>
      </c>
      <c r="E461" s="87" t="s">
        <v>653</v>
      </c>
      <c r="F461" s="178">
        <v>15000</v>
      </c>
      <c r="G461" s="172">
        <f t="shared" si="14"/>
        <v>9000000</v>
      </c>
      <c r="H461" s="100"/>
    </row>
    <row r="462" spans="1:8" s="101" customFormat="1" ht="15" customHeight="1" x14ac:dyDescent="0.25">
      <c r="A462" s="180" t="s">
        <v>85</v>
      </c>
      <c r="B462" s="191" t="s">
        <v>749</v>
      </c>
      <c r="C462" s="102" t="s">
        <v>133</v>
      </c>
      <c r="D462" s="102">
        <v>600</v>
      </c>
      <c r="E462" s="87" t="s">
        <v>653</v>
      </c>
      <c r="F462" s="178">
        <v>16000</v>
      </c>
      <c r="G462" s="172">
        <f t="shared" si="14"/>
        <v>9600000</v>
      </c>
      <c r="H462" s="100"/>
    </row>
    <row r="463" spans="1:8" s="101" customFormat="1" ht="15" customHeight="1" x14ac:dyDescent="0.25">
      <c r="A463" s="180" t="s">
        <v>86</v>
      </c>
      <c r="B463" s="191" t="s">
        <v>750</v>
      </c>
      <c r="C463" s="102" t="s">
        <v>133</v>
      </c>
      <c r="D463" s="102">
        <v>600</v>
      </c>
      <c r="E463" s="87" t="s">
        <v>653</v>
      </c>
      <c r="F463" s="178">
        <v>17000</v>
      </c>
      <c r="G463" s="172">
        <f t="shared" si="14"/>
        <v>10200000</v>
      </c>
      <c r="H463" s="100"/>
    </row>
    <row r="464" spans="1:8" s="101" customFormat="1" ht="15" customHeight="1" x14ac:dyDescent="0.25">
      <c r="A464" s="180" t="s">
        <v>87</v>
      </c>
      <c r="B464" s="191" t="s">
        <v>751</v>
      </c>
      <c r="C464" s="102" t="s">
        <v>133</v>
      </c>
      <c r="D464" s="102">
        <v>600</v>
      </c>
      <c r="E464" s="87" t="s">
        <v>653</v>
      </c>
      <c r="F464" s="178">
        <v>18000</v>
      </c>
      <c r="G464" s="172">
        <f t="shared" si="14"/>
        <v>10800000</v>
      </c>
      <c r="H464" s="100"/>
    </row>
    <row r="465" spans="1:8" s="101" customFormat="1" ht="15" customHeight="1" x14ac:dyDescent="0.25">
      <c r="A465" s="180" t="s">
        <v>88</v>
      </c>
      <c r="B465" s="189" t="s">
        <v>779</v>
      </c>
      <c r="C465" s="103" t="s">
        <v>130</v>
      </c>
      <c r="D465" s="103">
        <v>1440</v>
      </c>
      <c r="E465" s="87" t="s">
        <v>653</v>
      </c>
      <c r="F465" s="178">
        <v>35000</v>
      </c>
      <c r="G465" s="172">
        <f t="shared" si="14"/>
        <v>50400000</v>
      </c>
      <c r="H465" s="100"/>
    </row>
    <row r="466" spans="1:8" s="101" customFormat="1" ht="15" customHeight="1" x14ac:dyDescent="0.25">
      <c r="A466" s="180" t="s">
        <v>89</v>
      </c>
      <c r="B466" s="188" t="s">
        <v>796</v>
      </c>
      <c r="C466" s="102" t="s">
        <v>133</v>
      </c>
      <c r="D466" s="102">
        <v>360</v>
      </c>
      <c r="E466" s="87" t="s">
        <v>653</v>
      </c>
      <c r="F466" s="178">
        <v>5000</v>
      </c>
      <c r="G466" s="172">
        <f t="shared" si="14"/>
        <v>1800000</v>
      </c>
      <c r="H466" s="100"/>
    </row>
    <row r="467" spans="1:8" s="101" customFormat="1" ht="15" customHeight="1" x14ac:dyDescent="0.25">
      <c r="A467" s="180" t="s">
        <v>90</v>
      </c>
      <c r="B467" s="188" t="s">
        <v>797</v>
      </c>
      <c r="C467" s="102" t="s">
        <v>133</v>
      </c>
      <c r="D467" s="102">
        <v>360</v>
      </c>
      <c r="E467" s="87" t="s">
        <v>653</v>
      </c>
      <c r="F467" s="178">
        <v>4800</v>
      </c>
      <c r="G467" s="172">
        <f t="shared" si="14"/>
        <v>1728000</v>
      </c>
      <c r="H467" s="100"/>
    </row>
    <row r="468" spans="1:8" s="101" customFormat="1" ht="15" customHeight="1" x14ac:dyDescent="0.25">
      <c r="A468" s="180" t="s">
        <v>91</v>
      </c>
      <c r="B468" s="188" t="s">
        <v>798</v>
      </c>
      <c r="C468" s="102" t="s">
        <v>133</v>
      </c>
      <c r="D468" s="102">
        <v>120</v>
      </c>
      <c r="E468" s="87" t="s">
        <v>653</v>
      </c>
      <c r="F468" s="179">
        <v>4776</v>
      </c>
      <c r="G468" s="172">
        <f t="shared" si="14"/>
        <v>573120</v>
      </c>
      <c r="H468" s="100"/>
    </row>
    <row r="469" spans="1:8" s="101" customFormat="1" ht="15" customHeight="1" x14ac:dyDescent="0.25">
      <c r="A469" s="180" t="s">
        <v>92</v>
      </c>
      <c r="B469" s="191" t="s">
        <v>799</v>
      </c>
      <c r="C469" s="102" t="s">
        <v>133</v>
      </c>
      <c r="D469" s="102">
        <v>960</v>
      </c>
      <c r="E469" s="87" t="s">
        <v>653</v>
      </c>
      <c r="F469" s="179">
        <v>7602</v>
      </c>
      <c r="G469" s="172">
        <f t="shared" si="14"/>
        <v>7297920</v>
      </c>
      <c r="H469" s="100"/>
    </row>
    <row r="470" spans="1:8" s="101" customFormat="1" ht="15" customHeight="1" x14ac:dyDescent="0.25">
      <c r="A470" s="180" t="s">
        <v>93</v>
      </c>
      <c r="B470" s="191" t="s">
        <v>800</v>
      </c>
      <c r="C470" s="102" t="s">
        <v>133</v>
      </c>
      <c r="D470" s="102">
        <v>960</v>
      </c>
      <c r="E470" s="87" t="s">
        <v>653</v>
      </c>
      <c r="F470" s="179">
        <v>12863</v>
      </c>
      <c r="G470" s="172">
        <f t="shared" si="14"/>
        <v>12348480</v>
      </c>
      <c r="H470" s="100"/>
    </row>
    <row r="471" spans="1:8" s="101" customFormat="1" ht="15" customHeight="1" x14ac:dyDescent="0.25">
      <c r="A471" s="180" t="s">
        <v>94</v>
      </c>
      <c r="B471" s="191" t="s">
        <v>801</v>
      </c>
      <c r="C471" s="102" t="s">
        <v>133</v>
      </c>
      <c r="D471" s="102">
        <v>960</v>
      </c>
      <c r="E471" s="87" t="s">
        <v>653</v>
      </c>
      <c r="F471" s="179">
        <v>12863</v>
      </c>
      <c r="G471" s="172">
        <f t="shared" si="14"/>
        <v>12348480</v>
      </c>
      <c r="H471" s="100"/>
    </row>
    <row r="472" spans="1:8" s="101" customFormat="1" ht="15" customHeight="1" x14ac:dyDescent="0.25">
      <c r="A472" s="180" t="s">
        <v>95</v>
      </c>
      <c r="B472" s="190" t="s">
        <v>786</v>
      </c>
      <c r="C472" s="103" t="s">
        <v>130</v>
      </c>
      <c r="D472" s="103">
        <v>2400</v>
      </c>
      <c r="E472" s="87" t="s">
        <v>653</v>
      </c>
      <c r="F472" s="178">
        <v>70000</v>
      </c>
      <c r="G472" s="172">
        <f t="shared" si="14"/>
        <v>168000000</v>
      </c>
      <c r="H472" s="53" t="s">
        <v>367</v>
      </c>
    </row>
    <row r="473" spans="1:8" s="101" customFormat="1" ht="15" customHeight="1" x14ac:dyDescent="0.25">
      <c r="A473" s="180" t="s">
        <v>96</v>
      </c>
      <c r="B473" s="189" t="s">
        <v>788</v>
      </c>
      <c r="C473" s="103" t="s">
        <v>130</v>
      </c>
      <c r="D473" s="103">
        <v>108</v>
      </c>
      <c r="E473" s="87" t="s">
        <v>653</v>
      </c>
      <c r="F473" s="178">
        <v>28000</v>
      </c>
      <c r="G473" s="172">
        <f t="shared" si="14"/>
        <v>3024000</v>
      </c>
      <c r="H473" s="100"/>
    </row>
    <row r="474" spans="1:8" s="101" customFormat="1" ht="15" customHeight="1" x14ac:dyDescent="0.25">
      <c r="A474" s="180" t="s">
        <v>97</v>
      </c>
      <c r="B474" s="190" t="s">
        <v>634</v>
      </c>
      <c r="C474" s="102" t="s">
        <v>130</v>
      </c>
      <c r="D474" s="102">
        <v>3600</v>
      </c>
      <c r="E474" s="87" t="s">
        <v>653</v>
      </c>
      <c r="F474" s="178">
        <v>25000</v>
      </c>
      <c r="G474" s="172">
        <f t="shared" si="14"/>
        <v>90000000</v>
      </c>
      <c r="H474" s="100"/>
    </row>
    <row r="475" spans="1:8" s="101" customFormat="1" ht="15" customHeight="1" x14ac:dyDescent="0.2">
      <c r="A475" s="180" t="s">
        <v>496</v>
      </c>
      <c r="B475" s="188" t="s">
        <v>847</v>
      </c>
      <c r="C475" s="102" t="s">
        <v>130</v>
      </c>
      <c r="D475" s="102">
        <v>2400</v>
      </c>
      <c r="E475" s="87" t="s">
        <v>653</v>
      </c>
      <c r="F475" s="178">
        <v>17000</v>
      </c>
      <c r="G475" s="172">
        <f t="shared" si="14"/>
        <v>40800000</v>
      </c>
      <c r="H475" s="55">
        <v>3208909109</v>
      </c>
    </row>
    <row r="476" spans="1:8" s="101" customFormat="1" ht="15" customHeight="1" x14ac:dyDescent="0.2">
      <c r="A476" s="180" t="s">
        <v>497</v>
      </c>
      <c r="B476" s="190" t="s">
        <v>848</v>
      </c>
      <c r="C476" s="102" t="s">
        <v>130</v>
      </c>
      <c r="D476" s="102">
        <v>10476</v>
      </c>
      <c r="E476" s="87" t="s">
        <v>653</v>
      </c>
      <c r="F476" s="178">
        <v>21000</v>
      </c>
      <c r="G476" s="172">
        <f t="shared" si="14"/>
        <v>219996000</v>
      </c>
      <c r="H476" s="55">
        <v>3208909109</v>
      </c>
    </row>
    <row r="477" spans="1:8" s="101" customFormat="1" ht="15" customHeight="1" x14ac:dyDescent="0.2">
      <c r="A477" s="180" t="s">
        <v>498</v>
      </c>
      <c r="B477" s="190" t="s">
        <v>849</v>
      </c>
      <c r="C477" s="102" t="s">
        <v>130</v>
      </c>
      <c r="D477" s="102">
        <v>12360</v>
      </c>
      <c r="E477" s="87" t="s">
        <v>653</v>
      </c>
      <c r="F477" s="178">
        <v>21000</v>
      </c>
      <c r="G477" s="172">
        <f t="shared" si="14"/>
        <v>259560000</v>
      </c>
      <c r="H477" s="55">
        <v>3208909109</v>
      </c>
    </row>
    <row r="478" spans="1:8" s="101" customFormat="1" ht="15" customHeight="1" x14ac:dyDescent="0.2">
      <c r="A478" s="180" t="s">
        <v>499</v>
      </c>
      <c r="B478" s="189" t="s">
        <v>850</v>
      </c>
      <c r="C478" s="103" t="s">
        <v>130</v>
      </c>
      <c r="D478" s="103">
        <v>4200</v>
      </c>
      <c r="E478" s="87" t="s">
        <v>653</v>
      </c>
      <c r="F478" s="178">
        <v>21000</v>
      </c>
      <c r="G478" s="172">
        <f t="shared" si="14"/>
        <v>88200000</v>
      </c>
      <c r="H478" s="55">
        <v>3208909109</v>
      </c>
    </row>
    <row r="479" spans="1:8" s="101" customFormat="1" ht="15" customHeight="1" x14ac:dyDescent="0.2">
      <c r="A479" s="180" t="s">
        <v>500</v>
      </c>
      <c r="B479" s="190" t="s">
        <v>851</v>
      </c>
      <c r="C479" s="102" t="s">
        <v>130</v>
      </c>
      <c r="D479" s="102">
        <v>552</v>
      </c>
      <c r="E479" s="87" t="s">
        <v>653</v>
      </c>
      <c r="F479" s="178">
        <v>21000</v>
      </c>
      <c r="G479" s="172">
        <f t="shared" si="14"/>
        <v>11592000</v>
      </c>
      <c r="H479" s="55">
        <v>3208909109</v>
      </c>
    </row>
    <row r="480" spans="1:8" s="101" customFormat="1" ht="15" customHeight="1" x14ac:dyDescent="0.2">
      <c r="A480" s="180" t="s">
        <v>1248</v>
      </c>
      <c r="B480" s="190" t="s">
        <v>852</v>
      </c>
      <c r="C480" s="102" t="s">
        <v>130</v>
      </c>
      <c r="D480" s="102">
        <v>600</v>
      </c>
      <c r="E480" s="87" t="s">
        <v>653</v>
      </c>
      <c r="F480" s="178">
        <v>21000</v>
      </c>
      <c r="G480" s="172">
        <f t="shared" si="14"/>
        <v>12600000</v>
      </c>
      <c r="H480" s="55">
        <v>3208909109</v>
      </c>
    </row>
    <row r="481" spans="1:8" s="101" customFormat="1" ht="15" customHeight="1" x14ac:dyDescent="0.2">
      <c r="A481" s="180" t="s">
        <v>1249</v>
      </c>
      <c r="B481" s="189" t="s">
        <v>853</v>
      </c>
      <c r="C481" s="103" t="s">
        <v>130</v>
      </c>
      <c r="D481" s="103">
        <v>4680</v>
      </c>
      <c r="E481" s="87" t="s">
        <v>653</v>
      </c>
      <c r="F481" s="178">
        <v>21000</v>
      </c>
      <c r="G481" s="172">
        <f t="shared" si="14"/>
        <v>98280000</v>
      </c>
      <c r="H481" s="55">
        <v>3208909109</v>
      </c>
    </row>
    <row r="482" spans="1:8" s="101" customFormat="1" ht="15" customHeight="1" x14ac:dyDescent="0.2">
      <c r="A482" s="180" t="s">
        <v>1250</v>
      </c>
      <c r="B482" s="189" t="s">
        <v>854</v>
      </c>
      <c r="C482" s="103" t="s">
        <v>130</v>
      </c>
      <c r="D482" s="103">
        <v>240</v>
      </c>
      <c r="E482" s="87" t="s">
        <v>653</v>
      </c>
      <c r="F482" s="178">
        <v>21000</v>
      </c>
      <c r="G482" s="172">
        <f t="shared" ref="G482:G513" si="15">F482*D482</f>
        <v>5040000</v>
      </c>
      <c r="H482" s="55">
        <v>3208909109</v>
      </c>
    </row>
    <row r="483" spans="1:8" s="101" customFormat="1" ht="15" customHeight="1" x14ac:dyDescent="0.2">
      <c r="A483" s="180" t="s">
        <v>1251</v>
      </c>
      <c r="B483" s="190" t="s">
        <v>855</v>
      </c>
      <c r="C483" s="102" t="s">
        <v>130</v>
      </c>
      <c r="D483" s="102">
        <v>4800</v>
      </c>
      <c r="E483" s="87" t="s">
        <v>653</v>
      </c>
      <c r="F483" s="178">
        <v>21000</v>
      </c>
      <c r="G483" s="172">
        <f t="shared" si="15"/>
        <v>100800000</v>
      </c>
      <c r="H483" s="55">
        <v>3208909109</v>
      </c>
    </row>
    <row r="484" spans="1:8" s="101" customFormat="1" ht="15" customHeight="1" x14ac:dyDescent="0.25">
      <c r="A484" s="180" t="s">
        <v>1252</v>
      </c>
      <c r="B484" s="190" t="s">
        <v>856</v>
      </c>
      <c r="C484" s="102" t="s">
        <v>130</v>
      </c>
      <c r="D484" s="102">
        <v>420</v>
      </c>
      <c r="E484" s="87" t="s">
        <v>653</v>
      </c>
      <c r="F484" s="178">
        <v>18000</v>
      </c>
      <c r="G484" s="172">
        <f t="shared" si="15"/>
        <v>7560000</v>
      </c>
      <c r="H484" s="100"/>
    </row>
    <row r="485" spans="1:8" s="101" customFormat="1" ht="15" customHeight="1" x14ac:dyDescent="0.25">
      <c r="A485" s="180" t="s">
        <v>1253</v>
      </c>
      <c r="B485" s="192" t="s">
        <v>845</v>
      </c>
      <c r="C485" s="103" t="s">
        <v>175</v>
      </c>
      <c r="D485" s="103">
        <v>120</v>
      </c>
      <c r="E485" s="87" t="s">
        <v>653</v>
      </c>
      <c r="F485" s="178">
        <v>5000</v>
      </c>
      <c r="G485" s="172">
        <f t="shared" si="15"/>
        <v>600000</v>
      </c>
      <c r="H485" s="100"/>
    </row>
    <row r="486" spans="1:8" s="101" customFormat="1" ht="15" customHeight="1" x14ac:dyDescent="0.25">
      <c r="A486" s="180" t="s">
        <v>1254</v>
      </c>
      <c r="B486" s="190" t="s">
        <v>846</v>
      </c>
      <c r="C486" s="102" t="s">
        <v>130</v>
      </c>
      <c r="D486" s="102">
        <v>60</v>
      </c>
      <c r="E486" s="87" t="s">
        <v>653</v>
      </c>
      <c r="F486" s="178">
        <v>30000</v>
      </c>
      <c r="G486" s="172">
        <f t="shared" si="15"/>
        <v>1800000</v>
      </c>
      <c r="H486" s="100"/>
    </row>
    <row r="487" spans="1:8" s="101" customFormat="1" ht="15" customHeight="1" x14ac:dyDescent="0.25">
      <c r="A487" s="180" t="s">
        <v>1255</v>
      </c>
      <c r="B487" s="193" t="s">
        <v>857</v>
      </c>
      <c r="C487" s="104" t="s">
        <v>175</v>
      </c>
      <c r="D487" s="104">
        <v>240</v>
      </c>
      <c r="E487" s="87" t="s">
        <v>653</v>
      </c>
      <c r="F487" s="178">
        <v>30000</v>
      </c>
      <c r="G487" s="172">
        <f t="shared" si="15"/>
        <v>7200000</v>
      </c>
      <c r="H487" s="100"/>
    </row>
    <row r="488" spans="1:8" s="101" customFormat="1" ht="15" customHeight="1" x14ac:dyDescent="0.25">
      <c r="A488" s="180" t="s">
        <v>1256</v>
      </c>
      <c r="B488" s="189" t="s">
        <v>858</v>
      </c>
      <c r="C488" s="103" t="s">
        <v>175</v>
      </c>
      <c r="D488" s="103">
        <v>1920</v>
      </c>
      <c r="E488" s="87" t="s">
        <v>653</v>
      </c>
      <c r="F488" s="178">
        <v>30000</v>
      </c>
      <c r="G488" s="172">
        <f t="shared" si="15"/>
        <v>57600000</v>
      </c>
      <c r="H488" s="100"/>
    </row>
    <row r="489" spans="1:8" s="101" customFormat="1" ht="15" customHeight="1" x14ac:dyDescent="0.25">
      <c r="A489" s="180" t="s">
        <v>1257</v>
      </c>
      <c r="B489" s="189" t="s">
        <v>859</v>
      </c>
      <c r="C489" s="103" t="s">
        <v>175</v>
      </c>
      <c r="D489" s="103">
        <v>1200</v>
      </c>
      <c r="E489" s="87" t="s">
        <v>653</v>
      </c>
      <c r="F489" s="178">
        <v>30000</v>
      </c>
      <c r="G489" s="172">
        <f t="shared" si="15"/>
        <v>36000000</v>
      </c>
      <c r="H489" s="100"/>
    </row>
    <row r="490" spans="1:8" s="101" customFormat="1" ht="15" customHeight="1" x14ac:dyDescent="0.25">
      <c r="A490" s="180" t="s">
        <v>1258</v>
      </c>
      <c r="B490" s="189" t="s">
        <v>860</v>
      </c>
      <c r="C490" s="103" t="s">
        <v>175</v>
      </c>
      <c r="D490" s="103">
        <v>9600</v>
      </c>
      <c r="E490" s="87" t="s">
        <v>653</v>
      </c>
      <c r="F490" s="178">
        <v>5000</v>
      </c>
      <c r="G490" s="172">
        <f t="shared" si="15"/>
        <v>48000000</v>
      </c>
      <c r="H490" s="100"/>
    </row>
    <row r="491" spans="1:8" s="101" customFormat="1" ht="15" customHeight="1" x14ac:dyDescent="0.25">
      <c r="A491" s="180" t="s">
        <v>1259</v>
      </c>
      <c r="B491" s="189" t="s">
        <v>861</v>
      </c>
      <c r="C491" s="103" t="s">
        <v>130</v>
      </c>
      <c r="D491" s="103">
        <v>6300</v>
      </c>
      <c r="E491" s="87" t="s">
        <v>653</v>
      </c>
      <c r="F491" s="178">
        <v>7800</v>
      </c>
      <c r="G491" s="172">
        <f t="shared" si="15"/>
        <v>49140000</v>
      </c>
      <c r="H491" s="100"/>
    </row>
    <row r="492" spans="1:8" s="101" customFormat="1" ht="15" customHeight="1" x14ac:dyDescent="0.25">
      <c r="A492" s="180" t="s">
        <v>1260</v>
      </c>
      <c r="B492" s="189" t="s">
        <v>864</v>
      </c>
      <c r="C492" s="103" t="s">
        <v>130</v>
      </c>
      <c r="D492" s="103">
        <v>10200</v>
      </c>
      <c r="E492" s="87" t="s">
        <v>653</v>
      </c>
      <c r="F492" s="178">
        <v>50000</v>
      </c>
      <c r="G492" s="172">
        <f t="shared" si="15"/>
        <v>510000000</v>
      </c>
      <c r="H492" s="100"/>
    </row>
    <row r="493" spans="1:8" s="101" customFormat="1" ht="15" customHeight="1" x14ac:dyDescent="0.25">
      <c r="A493" s="180" t="s">
        <v>1261</v>
      </c>
      <c r="B493" s="190" t="s">
        <v>918</v>
      </c>
      <c r="C493" s="102" t="s">
        <v>130</v>
      </c>
      <c r="D493" s="102">
        <v>50</v>
      </c>
      <c r="E493" s="87" t="s">
        <v>653</v>
      </c>
      <c r="F493" s="178">
        <v>8000</v>
      </c>
      <c r="G493" s="172">
        <f t="shared" si="15"/>
        <v>400000</v>
      </c>
      <c r="H493" s="100"/>
    </row>
    <row r="494" spans="1:8" s="101" customFormat="1" ht="15" customHeight="1" x14ac:dyDescent="0.25">
      <c r="A494" s="180" t="s">
        <v>1262</v>
      </c>
      <c r="B494" s="190" t="s">
        <v>919</v>
      </c>
      <c r="C494" s="102" t="s">
        <v>130</v>
      </c>
      <c r="D494" s="102">
        <v>1800</v>
      </c>
      <c r="E494" s="87" t="s">
        <v>653</v>
      </c>
      <c r="F494" s="178">
        <v>8000</v>
      </c>
      <c r="G494" s="172">
        <f t="shared" si="15"/>
        <v>14400000</v>
      </c>
      <c r="H494" s="100"/>
    </row>
    <row r="495" spans="1:8" s="101" customFormat="1" ht="15" customHeight="1" x14ac:dyDescent="0.25">
      <c r="A495" s="180" t="s">
        <v>1263</v>
      </c>
      <c r="B495" s="190" t="s">
        <v>920</v>
      </c>
      <c r="C495" s="102" t="s">
        <v>130</v>
      </c>
      <c r="D495" s="102">
        <v>1800</v>
      </c>
      <c r="E495" s="87" t="s">
        <v>653</v>
      </c>
      <c r="F495" s="178">
        <v>8000</v>
      </c>
      <c r="G495" s="172">
        <f t="shared" si="15"/>
        <v>14400000</v>
      </c>
      <c r="H495" s="100"/>
    </row>
    <row r="496" spans="1:8" s="101" customFormat="1" ht="15" customHeight="1" x14ac:dyDescent="0.25">
      <c r="A496" s="180" t="s">
        <v>1264</v>
      </c>
      <c r="B496" s="190" t="s">
        <v>921</v>
      </c>
      <c r="C496" s="102" t="s">
        <v>130</v>
      </c>
      <c r="D496" s="102">
        <v>1200</v>
      </c>
      <c r="E496" s="87" t="s">
        <v>653</v>
      </c>
      <c r="F496" s="178">
        <v>8000</v>
      </c>
      <c r="G496" s="172">
        <f t="shared" si="15"/>
        <v>9600000</v>
      </c>
      <c r="H496" s="100"/>
    </row>
    <row r="497" spans="1:8" s="101" customFormat="1" ht="15" customHeight="1" x14ac:dyDescent="0.2">
      <c r="A497" s="180" t="s">
        <v>1265</v>
      </c>
      <c r="B497" s="188" t="s">
        <v>922</v>
      </c>
      <c r="C497" s="102" t="s">
        <v>130</v>
      </c>
      <c r="D497" s="102">
        <v>600</v>
      </c>
      <c r="E497" s="87" t="s">
        <v>653</v>
      </c>
      <c r="F497" s="178">
        <v>12000</v>
      </c>
      <c r="G497" s="172">
        <f t="shared" si="15"/>
        <v>7200000</v>
      </c>
      <c r="H497" s="55">
        <v>7228306900</v>
      </c>
    </row>
    <row r="498" spans="1:8" s="101" customFormat="1" ht="15" customHeight="1" x14ac:dyDescent="0.2">
      <c r="A498" s="180" t="s">
        <v>1266</v>
      </c>
      <c r="B498" s="190" t="s">
        <v>923</v>
      </c>
      <c r="C498" s="102" t="s">
        <v>130</v>
      </c>
      <c r="D498" s="102">
        <v>600</v>
      </c>
      <c r="E498" s="87" t="s">
        <v>653</v>
      </c>
      <c r="F498" s="178">
        <v>20000</v>
      </c>
      <c r="G498" s="172">
        <f t="shared" si="15"/>
        <v>12000000</v>
      </c>
      <c r="H498" s="55"/>
    </row>
    <row r="499" spans="1:8" s="101" customFormat="1" ht="15" customHeight="1" x14ac:dyDescent="0.2">
      <c r="A499" s="180" t="s">
        <v>1267</v>
      </c>
      <c r="B499" s="190" t="s">
        <v>924</v>
      </c>
      <c r="C499" s="102" t="s">
        <v>130</v>
      </c>
      <c r="D499" s="102">
        <v>1800</v>
      </c>
      <c r="E499" s="87" t="s">
        <v>653</v>
      </c>
      <c r="F499" s="178">
        <v>8000</v>
      </c>
      <c r="G499" s="172">
        <f t="shared" si="15"/>
        <v>14400000</v>
      </c>
      <c r="H499" s="55">
        <v>7228306900</v>
      </c>
    </row>
    <row r="500" spans="1:8" s="101" customFormat="1" ht="15" customHeight="1" x14ac:dyDescent="0.2">
      <c r="A500" s="180" t="s">
        <v>1268</v>
      </c>
      <c r="B500" s="189" t="s">
        <v>925</v>
      </c>
      <c r="C500" s="102" t="s">
        <v>130</v>
      </c>
      <c r="D500" s="102">
        <v>1200</v>
      </c>
      <c r="E500" s="87" t="s">
        <v>653</v>
      </c>
      <c r="F500" s="178">
        <v>8000</v>
      </c>
      <c r="G500" s="172">
        <f t="shared" si="15"/>
        <v>9600000</v>
      </c>
      <c r="H500" s="55">
        <v>7228306900</v>
      </c>
    </row>
    <row r="501" spans="1:8" s="101" customFormat="1" ht="15" customHeight="1" x14ac:dyDescent="0.2">
      <c r="A501" s="180" t="s">
        <v>1269</v>
      </c>
      <c r="B501" s="190" t="s">
        <v>926</v>
      </c>
      <c r="C501" s="102" t="s">
        <v>130</v>
      </c>
      <c r="D501" s="102">
        <v>1200</v>
      </c>
      <c r="E501" s="87" t="s">
        <v>653</v>
      </c>
      <c r="F501" s="178">
        <v>8000</v>
      </c>
      <c r="G501" s="172">
        <f t="shared" si="15"/>
        <v>9600000</v>
      </c>
      <c r="H501" s="55">
        <v>7228306900</v>
      </c>
    </row>
    <row r="502" spans="1:8" s="101" customFormat="1" ht="15" customHeight="1" x14ac:dyDescent="0.2">
      <c r="A502" s="180" t="s">
        <v>1270</v>
      </c>
      <c r="B502" s="190" t="s">
        <v>927</v>
      </c>
      <c r="C502" s="102" t="s">
        <v>130</v>
      </c>
      <c r="D502" s="102">
        <v>1200</v>
      </c>
      <c r="E502" s="87" t="s">
        <v>653</v>
      </c>
      <c r="F502" s="178">
        <v>8000</v>
      </c>
      <c r="G502" s="172">
        <f t="shared" si="15"/>
        <v>9600000</v>
      </c>
      <c r="H502" s="55">
        <v>7228306900</v>
      </c>
    </row>
    <row r="503" spans="1:8" s="101" customFormat="1" ht="15" customHeight="1" x14ac:dyDescent="0.2">
      <c r="A503" s="180" t="s">
        <v>1271</v>
      </c>
      <c r="B503" s="189" t="s">
        <v>928</v>
      </c>
      <c r="C503" s="102" t="s">
        <v>130</v>
      </c>
      <c r="D503" s="102">
        <v>1200</v>
      </c>
      <c r="E503" s="87" t="s">
        <v>653</v>
      </c>
      <c r="F503" s="178">
        <v>8000</v>
      </c>
      <c r="G503" s="172">
        <f t="shared" si="15"/>
        <v>9600000</v>
      </c>
      <c r="H503" s="55">
        <v>7228306900</v>
      </c>
    </row>
    <row r="504" spans="1:8" s="101" customFormat="1" ht="15" customHeight="1" x14ac:dyDescent="0.2">
      <c r="A504" s="180" t="s">
        <v>1272</v>
      </c>
      <c r="B504" s="189" t="s">
        <v>929</v>
      </c>
      <c r="C504" s="102" t="s">
        <v>130</v>
      </c>
      <c r="D504" s="102">
        <v>1200</v>
      </c>
      <c r="E504" s="87" t="s">
        <v>653</v>
      </c>
      <c r="F504" s="178">
        <v>8000</v>
      </c>
      <c r="G504" s="172">
        <f t="shared" si="15"/>
        <v>9600000</v>
      </c>
      <c r="H504" s="55">
        <v>7228306900</v>
      </c>
    </row>
    <row r="505" spans="1:8" s="101" customFormat="1" ht="15" customHeight="1" x14ac:dyDescent="0.2">
      <c r="A505" s="180" t="s">
        <v>1273</v>
      </c>
      <c r="B505" s="189" t="s">
        <v>930</v>
      </c>
      <c r="C505" s="102" t="s">
        <v>130</v>
      </c>
      <c r="D505" s="102">
        <v>600</v>
      </c>
      <c r="E505" s="87" t="s">
        <v>653</v>
      </c>
      <c r="F505" s="178">
        <v>8000</v>
      </c>
      <c r="G505" s="172">
        <f t="shared" si="15"/>
        <v>4800000</v>
      </c>
      <c r="H505" s="55">
        <v>7228306900</v>
      </c>
    </row>
    <row r="506" spans="1:8" s="101" customFormat="1" ht="15" customHeight="1" x14ac:dyDescent="0.2">
      <c r="A506" s="180" t="s">
        <v>1274</v>
      </c>
      <c r="B506" s="190" t="s">
        <v>931</v>
      </c>
      <c r="C506" s="102" t="s">
        <v>130</v>
      </c>
      <c r="D506" s="102">
        <v>600</v>
      </c>
      <c r="E506" s="87" t="s">
        <v>653</v>
      </c>
      <c r="F506" s="178">
        <v>11000</v>
      </c>
      <c r="G506" s="172">
        <f t="shared" si="15"/>
        <v>6600000</v>
      </c>
      <c r="H506" s="55">
        <v>7214999500</v>
      </c>
    </row>
    <row r="507" spans="1:8" s="101" customFormat="1" ht="15" customHeight="1" x14ac:dyDescent="0.2">
      <c r="A507" s="180" t="s">
        <v>1275</v>
      </c>
      <c r="B507" s="190" t="s">
        <v>932</v>
      </c>
      <c r="C507" s="102" t="s">
        <v>130</v>
      </c>
      <c r="D507" s="102">
        <v>600</v>
      </c>
      <c r="E507" s="87" t="s">
        <v>653</v>
      </c>
      <c r="F507" s="178">
        <v>11000</v>
      </c>
      <c r="G507" s="172">
        <f t="shared" si="15"/>
        <v>6600000</v>
      </c>
      <c r="H507" s="55">
        <v>7214999500</v>
      </c>
    </row>
    <row r="508" spans="1:8" s="101" customFormat="1" ht="15" customHeight="1" x14ac:dyDescent="0.2">
      <c r="A508" s="180" t="s">
        <v>1276</v>
      </c>
      <c r="B508" s="190" t="s">
        <v>933</v>
      </c>
      <c r="C508" s="102" t="s">
        <v>130</v>
      </c>
      <c r="D508" s="102">
        <v>600</v>
      </c>
      <c r="E508" s="87" t="s">
        <v>653</v>
      </c>
      <c r="F508" s="178">
        <v>11000</v>
      </c>
      <c r="G508" s="172">
        <f t="shared" si="15"/>
        <v>6600000</v>
      </c>
      <c r="H508" s="55">
        <v>7214999500</v>
      </c>
    </row>
    <row r="509" spans="1:8" s="101" customFormat="1" ht="15" customHeight="1" x14ac:dyDescent="0.2">
      <c r="A509" s="180" t="s">
        <v>1277</v>
      </c>
      <c r="B509" s="190" t="s">
        <v>934</v>
      </c>
      <c r="C509" s="102" t="s">
        <v>130</v>
      </c>
      <c r="D509" s="102">
        <v>1200</v>
      </c>
      <c r="E509" s="87" t="s">
        <v>653</v>
      </c>
      <c r="F509" s="178">
        <v>11000</v>
      </c>
      <c r="G509" s="172">
        <f t="shared" si="15"/>
        <v>13200000</v>
      </c>
      <c r="H509" s="55">
        <v>7214999500</v>
      </c>
    </row>
    <row r="510" spans="1:8" s="101" customFormat="1" ht="15" customHeight="1" x14ac:dyDescent="0.2">
      <c r="A510" s="180" t="s">
        <v>1278</v>
      </c>
      <c r="B510" s="190" t="s">
        <v>935</v>
      </c>
      <c r="C510" s="102" t="s">
        <v>130</v>
      </c>
      <c r="D510" s="102">
        <v>1200</v>
      </c>
      <c r="E510" s="87" t="s">
        <v>653</v>
      </c>
      <c r="F510" s="178">
        <v>11000</v>
      </c>
      <c r="G510" s="172">
        <f t="shared" si="15"/>
        <v>13200000</v>
      </c>
      <c r="H510" s="55">
        <v>7214999500</v>
      </c>
    </row>
    <row r="511" spans="1:8" s="101" customFormat="1" ht="15" customHeight="1" x14ac:dyDescent="0.2">
      <c r="A511" s="180" t="s">
        <v>1279</v>
      </c>
      <c r="B511" s="190" t="s">
        <v>936</v>
      </c>
      <c r="C511" s="102" t="s">
        <v>130</v>
      </c>
      <c r="D511" s="102">
        <v>1200</v>
      </c>
      <c r="E511" s="87" t="s">
        <v>653</v>
      </c>
      <c r="F511" s="178">
        <v>11000</v>
      </c>
      <c r="G511" s="172">
        <f t="shared" si="15"/>
        <v>13200000</v>
      </c>
      <c r="H511" s="55">
        <v>7214999500</v>
      </c>
    </row>
    <row r="512" spans="1:8" s="101" customFormat="1" ht="15" customHeight="1" x14ac:dyDescent="0.2">
      <c r="A512" s="180" t="s">
        <v>1280</v>
      </c>
      <c r="B512" s="190" t="s">
        <v>937</v>
      </c>
      <c r="C512" s="102" t="s">
        <v>130</v>
      </c>
      <c r="D512" s="102">
        <v>1200</v>
      </c>
      <c r="E512" s="87" t="s">
        <v>653</v>
      </c>
      <c r="F512" s="178">
        <v>11000</v>
      </c>
      <c r="G512" s="172">
        <f t="shared" si="15"/>
        <v>13200000</v>
      </c>
      <c r="H512" s="55">
        <v>7214999500</v>
      </c>
    </row>
    <row r="513" spans="1:8" s="101" customFormat="1" ht="15" customHeight="1" x14ac:dyDescent="0.2">
      <c r="A513" s="180" t="s">
        <v>1281</v>
      </c>
      <c r="B513" s="190" t="s">
        <v>938</v>
      </c>
      <c r="C513" s="102" t="s">
        <v>130</v>
      </c>
      <c r="D513" s="102">
        <v>1800</v>
      </c>
      <c r="E513" s="87" t="s">
        <v>653</v>
      </c>
      <c r="F513" s="178">
        <v>11000</v>
      </c>
      <c r="G513" s="172">
        <f t="shared" si="15"/>
        <v>19800000</v>
      </c>
      <c r="H513" s="55">
        <v>7214999500</v>
      </c>
    </row>
    <row r="514" spans="1:8" s="101" customFormat="1" ht="15" customHeight="1" x14ac:dyDescent="0.2">
      <c r="A514" s="180" t="s">
        <v>1282</v>
      </c>
      <c r="B514" s="190" t="s">
        <v>939</v>
      </c>
      <c r="C514" s="102" t="s">
        <v>130</v>
      </c>
      <c r="D514" s="102">
        <v>1200</v>
      </c>
      <c r="E514" s="87" t="s">
        <v>653</v>
      </c>
      <c r="F514" s="178">
        <v>11000</v>
      </c>
      <c r="G514" s="172">
        <f t="shared" ref="G514:G545" si="16">F514*D514</f>
        <v>13200000</v>
      </c>
      <c r="H514" s="55">
        <v>7214999500</v>
      </c>
    </row>
    <row r="515" spans="1:8" s="101" customFormat="1" ht="31.15" customHeight="1" x14ac:dyDescent="0.25">
      <c r="A515" s="180" t="s">
        <v>1283</v>
      </c>
      <c r="B515" s="188" t="s">
        <v>940</v>
      </c>
      <c r="C515" s="102" t="s">
        <v>130</v>
      </c>
      <c r="D515" s="102">
        <v>1200</v>
      </c>
      <c r="E515" s="87" t="s">
        <v>653</v>
      </c>
      <c r="F515" s="178">
        <v>15000</v>
      </c>
      <c r="G515" s="172">
        <f t="shared" si="16"/>
        <v>18000000</v>
      </c>
      <c r="H515" s="53" t="s">
        <v>941</v>
      </c>
    </row>
    <row r="516" spans="1:8" s="101" customFormat="1" ht="31.15" customHeight="1" x14ac:dyDescent="0.25">
      <c r="A516" s="180" t="s">
        <v>1284</v>
      </c>
      <c r="B516" s="188" t="s">
        <v>942</v>
      </c>
      <c r="C516" s="102" t="s">
        <v>130</v>
      </c>
      <c r="D516" s="102">
        <v>1200</v>
      </c>
      <c r="E516" s="87" t="s">
        <v>653</v>
      </c>
      <c r="F516" s="178">
        <v>15000</v>
      </c>
      <c r="G516" s="172">
        <f t="shared" si="16"/>
        <v>18000000</v>
      </c>
      <c r="H516" s="53" t="s">
        <v>941</v>
      </c>
    </row>
    <row r="517" spans="1:8" s="101" customFormat="1" ht="31.15" customHeight="1" x14ac:dyDescent="0.25">
      <c r="A517" s="180" t="s">
        <v>1285</v>
      </c>
      <c r="B517" s="188" t="s">
        <v>943</v>
      </c>
      <c r="C517" s="102" t="s">
        <v>130</v>
      </c>
      <c r="D517" s="102">
        <v>1200</v>
      </c>
      <c r="E517" s="87" t="s">
        <v>653</v>
      </c>
      <c r="F517" s="178">
        <v>15000</v>
      </c>
      <c r="G517" s="172">
        <f t="shared" si="16"/>
        <v>18000000</v>
      </c>
      <c r="H517" s="53" t="s">
        <v>941</v>
      </c>
    </row>
    <row r="518" spans="1:8" s="101" customFormat="1" ht="31.15" customHeight="1" x14ac:dyDescent="0.25">
      <c r="A518" s="180" t="s">
        <v>1286</v>
      </c>
      <c r="B518" s="188" t="s">
        <v>944</v>
      </c>
      <c r="C518" s="102" t="s">
        <v>130</v>
      </c>
      <c r="D518" s="102">
        <v>1200</v>
      </c>
      <c r="E518" s="87" t="s">
        <v>653</v>
      </c>
      <c r="F518" s="178">
        <v>15000</v>
      </c>
      <c r="G518" s="172">
        <f t="shared" si="16"/>
        <v>18000000</v>
      </c>
      <c r="H518" s="53" t="s">
        <v>941</v>
      </c>
    </row>
    <row r="519" spans="1:8" s="101" customFormat="1" ht="31.15" customHeight="1" x14ac:dyDescent="0.25">
      <c r="A519" s="180" t="s">
        <v>1287</v>
      </c>
      <c r="B519" s="188" t="s">
        <v>945</v>
      </c>
      <c r="C519" s="102" t="s">
        <v>130</v>
      </c>
      <c r="D519" s="102">
        <v>1200</v>
      </c>
      <c r="E519" s="87" t="s">
        <v>653</v>
      </c>
      <c r="F519" s="178">
        <v>15000</v>
      </c>
      <c r="G519" s="172">
        <f t="shared" si="16"/>
        <v>18000000</v>
      </c>
      <c r="H519" s="53" t="s">
        <v>941</v>
      </c>
    </row>
    <row r="520" spans="1:8" s="101" customFormat="1" ht="15" customHeight="1" x14ac:dyDescent="0.25">
      <c r="A520" s="180" t="s">
        <v>1288</v>
      </c>
      <c r="B520" s="188" t="s">
        <v>946</v>
      </c>
      <c r="C520" s="102" t="s">
        <v>130</v>
      </c>
      <c r="D520" s="102">
        <v>600</v>
      </c>
      <c r="E520" s="87" t="s">
        <v>653</v>
      </c>
      <c r="F520" s="178">
        <v>15500</v>
      </c>
      <c r="G520" s="172">
        <f t="shared" si="16"/>
        <v>9300000</v>
      </c>
      <c r="H520" s="54">
        <v>7229200000</v>
      </c>
    </row>
    <row r="521" spans="1:8" s="101" customFormat="1" ht="15" customHeight="1" x14ac:dyDescent="0.25">
      <c r="A521" s="180" t="s">
        <v>1289</v>
      </c>
      <c r="B521" s="188" t="s">
        <v>947</v>
      </c>
      <c r="C521" s="102" t="s">
        <v>130</v>
      </c>
      <c r="D521" s="102">
        <v>3600</v>
      </c>
      <c r="E521" s="87" t="s">
        <v>653</v>
      </c>
      <c r="F521" s="178">
        <v>15500</v>
      </c>
      <c r="G521" s="172">
        <f t="shared" si="16"/>
        <v>55800000</v>
      </c>
      <c r="H521" s="54">
        <v>7229200000</v>
      </c>
    </row>
    <row r="522" spans="1:8" s="101" customFormat="1" ht="15" customHeight="1" x14ac:dyDescent="0.2">
      <c r="A522" s="180" t="s">
        <v>1290</v>
      </c>
      <c r="B522" s="190" t="s">
        <v>953</v>
      </c>
      <c r="C522" s="102" t="s">
        <v>130</v>
      </c>
      <c r="D522" s="102">
        <v>600</v>
      </c>
      <c r="E522" s="87" t="s">
        <v>653</v>
      </c>
      <c r="F522" s="178">
        <v>7590</v>
      </c>
      <c r="G522" s="172">
        <f t="shared" si="16"/>
        <v>4554000</v>
      </c>
      <c r="H522" s="55"/>
    </row>
    <row r="523" spans="1:8" s="101" customFormat="1" ht="15" customHeight="1" x14ac:dyDescent="0.2">
      <c r="A523" s="180" t="s">
        <v>1291</v>
      </c>
      <c r="B523" s="188" t="s">
        <v>954</v>
      </c>
      <c r="C523" s="102" t="s">
        <v>955</v>
      </c>
      <c r="D523" s="102">
        <v>26400</v>
      </c>
      <c r="E523" s="87" t="s">
        <v>653</v>
      </c>
      <c r="F523" s="178">
        <v>17000</v>
      </c>
      <c r="G523" s="172">
        <f t="shared" si="16"/>
        <v>448800000</v>
      </c>
      <c r="H523" s="55"/>
    </row>
    <row r="524" spans="1:8" s="101" customFormat="1" ht="15" customHeight="1" x14ac:dyDescent="0.2">
      <c r="A524" s="180" t="s">
        <v>1292</v>
      </c>
      <c r="B524" s="188" t="s">
        <v>956</v>
      </c>
      <c r="C524" s="102" t="s">
        <v>955</v>
      </c>
      <c r="D524" s="102">
        <v>5400</v>
      </c>
      <c r="E524" s="87" t="s">
        <v>653</v>
      </c>
      <c r="F524" s="178">
        <v>18020</v>
      </c>
      <c r="G524" s="172">
        <f t="shared" si="16"/>
        <v>97308000</v>
      </c>
      <c r="H524" s="55"/>
    </row>
    <row r="525" spans="1:8" s="101" customFormat="1" ht="15" customHeight="1" x14ac:dyDescent="0.2">
      <c r="A525" s="180" t="s">
        <v>1293</v>
      </c>
      <c r="B525" s="190" t="s">
        <v>957</v>
      </c>
      <c r="C525" s="102" t="s">
        <v>130</v>
      </c>
      <c r="D525" s="102">
        <v>1200</v>
      </c>
      <c r="E525" s="87" t="s">
        <v>653</v>
      </c>
      <c r="F525" s="178">
        <v>5100</v>
      </c>
      <c r="G525" s="172">
        <f t="shared" si="16"/>
        <v>6120000</v>
      </c>
      <c r="H525" s="55"/>
    </row>
    <row r="526" spans="1:8" s="101" customFormat="1" ht="15" customHeight="1" x14ac:dyDescent="0.2">
      <c r="A526" s="180" t="s">
        <v>1294</v>
      </c>
      <c r="B526" s="190" t="s">
        <v>958</v>
      </c>
      <c r="C526" s="102" t="s">
        <v>130</v>
      </c>
      <c r="D526" s="102">
        <v>240</v>
      </c>
      <c r="E526" s="87" t="s">
        <v>653</v>
      </c>
      <c r="F526" s="178">
        <v>13000</v>
      </c>
      <c r="G526" s="172">
        <f t="shared" si="16"/>
        <v>3120000</v>
      </c>
      <c r="H526" s="55"/>
    </row>
    <row r="527" spans="1:8" s="101" customFormat="1" ht="15" customHeight="1" x14ac:dyDescent="0.2">
      <c r="A527" s="180" t="s">
        <v>1295</v>
      </c>
      <c r="B527" s="189" t="s">
        <v>959</v>
      </c>
      <c r="C527" s="103" t="s">
        <v>960</v>
      </c>
      <c r="D527" s="103">
        <v>132</v>
      </c>
      <c r="E527" s="87" t="s">
        <v>653</v>
      </c>
      <c r="F527" s="178">
        <v>20000</v>
      </c>
      <c r="G527" s="172">
        <f t="shared" si="16"/>
        <v>2640000</v>
      </c>
      <c r="H527" s="55"/>
    </row>
    <row r="528" spans="1:8" s="101" customFormat="1" ht="15" customHeight="1" x14ac:dyDescent="0.2">
      <c r="A528" s="180" t="s">
        <v>1296</v>
      </c>
      <c r="B528" s="190" t="s">
        <v>961</v>
      </c>
      <c r="C528" s="102" t="s">
        <v>33</v>
      </c>
      <c r="D528" s="102">
        <v>2400</v>
      </c>
      <c r="E528" s="87" t="s">
        <v>653</v>
      </c>
      <c r="F528" s="178">
        <v>80000</v>
      </c>
      <c r="G528" s="172">
        <f t="shared" si="16"/>
        <v>192000000</v>
      </c>
      <c r="H528" s="55"/>
    </row>
    <row r="529" spans="1:8" s="101" customFormat="1" ht="15" customHeight="1" x14ac:dyDescent="0.2">
      <c r="A529" s="180" t="s">
        <v>1297</v>
      </c>
      <c r="B529" s="189" t="s">
        <v>962</v>
      </c>
      <c r="C529" s="102" t="s">
        <v>955</v>
      </c>
      <c r="D529" s="102">
        <v>9600</v>
      </c>
      <c r="E529" s="87" t="s">
        <v>653</v>
      </c>
      <c r="F529" s="178">
        <v>36000</v>
      </c>
      <c r="G529" s="172">
        <f t="shared" si="16"/>
        <v>345600000</v>
      </c>
      <c r="H529" s="55"/>
    </row>
    <row r="530" spans="1:8" s="101" customFormat="1" ht="15" customHeight="1" x14ac:dyDescent="0.2">
      <c r="A530" s="180" t="s">
        <v>1298</v>
      </c>
      <c r="B530" s="189" t="s">
        <v>963</v>
      </c>
      <c r="C530" s="103" t="s">
        <v>133</v>
      </c>
      <c r="D530" s="103">
        <v>1200</v>
      </c>
      <c r="E530" s="87" t="s">
        <v>653</v>
      </c>
      <c r="F530" s="178">
        <v>10000</v>
      </c>
      <c r="G530" s="172">
        <f t="shared" si="16"/>
        <v>12000000</v>
      </c>
      <c r="H530" s="55"/>
    </row>
    <row r="531" spans="1:8" s="101" customFormat="1" ht="15" customHeight="1" x14ac:dyDescent="0.2">
      <c r="A531" s="180" t="s">
        <v>1299</v>
      </c>
      <c r="B531" s="190" t="s">
        <v>964</v>
      </c>
      <c r="C531" s="102" t="s">
        <v>33</v>
      </c>
      <c r="D531" s="102">
        <v>600</v>
      </c>
      <c r="E531" s="87" t="s">
        <v>653</v>
      </c>
      <c r="F531" s="178">
        <v>12000</v>
      </c>
      <c r="G531" s="172">
        <f t="shared" si="16"/>
        <v>7200000</v>
      </c>
      <c r="H531" s="55"/>
    </row>
    <row r="532" spans="1:8" s="101" customFormat="1" ht="15" customHeight="1" x14ac:dyDescent="0.2">
      <c r="A532" s="180" t="s">
        <v>1300</v>
      </c>
      <c r="B532" s="189" t="s">
        <v>965</v>
      </c>
      <c r="C532" s="103" t="s">
        <v>966</v>
      </c>
      <c r="D532" s="103">
        <v>720</v>
      </c>
      <c r="E532" s="87" t="s">
        <v>653</v>
      </c>
      <c r="F532" s="178">
        <v>17000</v>
      </c>
      <c r="G532" s="172">
        <f t="shared" si="16"/>
        <v>12240000</v>
      </c>
      <c r="H532" s="55"/>
    </row>
    <row r="533" spans="1:8" s="101" customFormat="1" ht="15" customHeight="1" x14ac:dyDescent="0.2">
      <c r="A533" s="180" t="s">
        <v>1301</v>
      </c>
      <c r="B533" s="190" t="s">
        <v>967</v>
      </c>
      <c r="C533" s="102" t="s">
        <v>33</v>
      </c>
      <c r="D533" s="102">
        <v>240</v>
      </c>
      <c r="E533" s="87" t="s">
        <v>653</v>
      </c>
      <c r="F533" s="178">
        <v>10000</v>
      </c>
      <c r="G533" s="172">
        <f t="shared" si="16"/>
        <v>2400000</v>
      </c>
      <c r="H533" s="55"/>
    </row>
    <row r="534" spans="1:8" s="101" customFormat="1" ht="15" customHeight="1" x14ac:dyDescent="0.2">
      <c r="A534" s="180" t="s">
        <v>1302</v>
      </c>
      <c r="B534" s="189" t="s">
        <v>968</v>
      </c>
      <c r="C534" s="103" t="s">
        <v>175</v>
      </c>
      <c r="D534" s="103">
        <v>360</v>
      </c>
      <c r="E534" s="87" t="s">
        <v>653</v>
      </c>
      <c r="F534" s="178">
        <v>16000</v>
      </c>
      <c r="G534" s="172">
        <f t="shared" si="16"/>
        <v>5760000</v>
      </c>
      <c r="H534" s="55"/>
    </row>
    <row r="535" spans="1:8" s="101" customFormat="1" ht="15" customHeight="1" x14ac:dyDescent="0.25">
      <c r="A535" s="180" t="s">
        <v>1303</v>
      </c>
      <c r="B535" s="191" t="s">
        <v>969</v>
      </c>
      <c r="C535" s="104" t="s">
        <v>970</v>
      </c>
      <c r="D535" s="104">
        <v>36</v>
      </c>
      <c r="E535" s="87" t="s">
        <v>653</v>
      </c>
      <c r="F535" s="178">
        <v>8000000</v>
      </c>
      <c r="G535" s="172">
        <f t="shared" si="16"/>
        <v>288000000</v>
      </c>
      <c r="H535" s="53">
        <v>4412995000</v>
      </c>
    </row>
    <row r="536" spans="1:8" s="101" customFormat="1" ht="15" customHeight="1" x14ac:dyDescent="0.25">
      <c r="A536" s="180" t="s">
        <v>1304</v>
      </c>
      <c r="B536" s="191" t="s">
        <v>971</v>
      </c>
      <c r="C536" s="104" t="s">
        <v>970</v>
      </c>
      <c r="D536" s="104">
        <v>48</v>
      </c>
      <c r="E536" s="87" t="s">
        <v>653</v>
      </c>
      <c r="F536" s="178">
        <v>8000000</v>
      </c>
      <c r="G536" s="172">
        <f t="shared" si="16"/>
        <v>384000000</v>
      </c>
      <c r="H536" s="53">
        <v>4412995000</v>
      </c>
    </row>
    <row r="537" spans="1:8" s="101" customFormat="1" ht="15" customHeight="1" x14ac:dyDescent="0.25">
      <c r="A537" s="180" t="s">
        <v>1305</v>
      </c>
      <c r="B537" s="188" t="s">
        <v>972</v>
      </c>
      <c r="C537" s="102" t="s">
        <v>130</v>
      </c>
      <c r="D537" s="102">
        <v>60</v>
      </c>
      <c r="E537" s="87" t="s">
        <v>653</v>
      </c>
      <c r="F537" s="178">
        <v>40000</v>
      </c>
      <c r="G537" s="172">
        <f t="shared" si="16"/>
        <v>2400000</v>
      </c>
      <c r="H537" s="100"/>
    </row>
    <row r="538" spans="1:8" s="101" customFormat="1" ht="15" customHeight="1" x14ac:dyDescent="0.25">
      <c r="A538" s="180" t="s">
        <v>1306</v>
      </c>
      <c r="B538" s="188" t="s">
        <v>1061</v>
      </c>
      <c r="C538" s="103" t="s">
        <v>133</v>
      </c>
      <c r="D538" s="103">
        <v>1200</v>
      </c>
      <c r="E538" s="87" t="s">
        <v>653</v>
      </c>
      <c r="F538" s="178">
        <v>3200</v>
      </c>
      <c r="G538" s="172">
        <f t="shared" si="16"/>
        <v>3840000</v>
      </c>
      <c r="H538" s="100"/>
    </row>
    <row r="539" spans="1:8" s="101" customFormat="1" ht="15" customHeight="1" x14ac:dyDescent="0.25">
      <c r="A539" s="180" t="s">
        <v>1307</v>
      </c>
      <c r="B539" s="188" t="s">
        <v>1062</v>
      </c>
      <c r="C539" s="103" t="s">
        <v>133</v>
      </c>
      <c r="D539" s="103">
        <v>1200</v>
      </c>
      <c r="E539" s="87" t="s">
        <v>653</v>
      </c>
      <c r="F539" s="178">
        <v>3200</v>
      </c>
      <c r="G539" s="172">
        <f t="shared" si="16"/>
        <v>3840000</v>
      </c>
      <c r="H539" s="100"/>
    </row>
    <row r="540" spans="1:8" s="101" customFormat="1" ht="15" customHeight="1" x14ac:dyDescent="0.25">
      <c r="A540" s="180" t="s">
        <v>1308</v>
      </c>
      <c r="B540" s="188" t="s">
        <v>1063</v>
      </c>
      <c r="C540" s="103" t="s">
        <v>133</v>
      </c>
      <c r="D540" s="103">
        <v>6000</v>
      </c>
      <c r="E540" s="87" t="s">
        <v>653</v>
      </c>
      <c r="F540" s="178">
        <v>14000</v>
      </c>
      <c r="G540" s="172">
        <f t="shared" si="16"/>
        <v>84000000</v>
      </c>
      <c r="H540" s="100"/>
    </row>
    <row r="541" spans="1:8" s="101" customFormat="1" ht="15" customHeight="1" x14ac:dyDescent="0.25">
      <c r="A541" s="180" t="s">
        <v>1309</v>
      </c>
      <c r="B541" s="188" t="s">
        <v>1064</v>
      </c>
      <c r="C541" s="103" t="s">
        <v>133</v>
      </c>
      <c r="D541" s="103">
        <v>2400</v>
      </c>
      <c r="E541" s="87" t="s">
        <v>653</v>
      </c>
      <c r="F541" s="178">
        <v>14000</v>
      </c>
      <c r="G541" s="172">
        <f t="shared" si="16"/>
        <v>33600000</v>
      </c>
      <c r="H541" s="100"/>
    </row>
    <row r="542" spans="1:8" s="101" customFormat="1" ht="15" customHeight="1" x14ac:dyDescent="0.25">
      <c r="A542" s="180" t="s">
        <v>1310</v>
      </c>
      <c r="B542" s="188" t="s">
        <v>1065</v>
      </c>
      <c r="C542" s="103" t="s">
        <v>133</v>
      </c>
      <c r="D542" s="103">
        <v>2400</v>
      </c>
      <c r="E542" s="87" t="s">
        <v>653</v>
      </c>
      <c r="F542" s="178">
        <v>14000</v>
      </c>
      <c r="G542" s="172">
        <f t="shared" si="16"/>
        <v>33600000</v>
      </c>
      <c r="H542" s="100"/>
    </row>
    <row r="543" spans="1:8" s="101" customFormat="1" ht="15" customHeight="1" x14ac:dyDescent="0.25">
      <c r="A543" s="180" t="s">
        <v>1311</v>
      </c>
      <c r="B543" s="188" t="s">
        <v>1066</v>
      </c>
      <c r="C543" s="103" t="s">
        <v>133</v>
      </c>
      <c r="D543" s="103">
        <v>3000</v>
      </c>
      <c r="E543" s="87" t="s">
        <v>653</v>
      </c>
      <c r="F543" s="178">
        <v>14000</v>
      </c>
      <c r="G543" s="172">
        <f t="shared" si="16"/>
        <v>42000000</v>
      </c>
      <c r="H543" s="100"/>
    </row>
    <row r="544" spans="1:8" s="101" customFormat="1" ht="15" customHeight="1" x14ac:dyDescent="0.25">
      <c r="A544" s="180" t="s">
        <v>1312</v>
      </c>
      <c r="B544" s="188" t="s">
        <v>1067</v>
      </c>
      <c r="C544" s="103" t="s">
        <v>133</v>
      </c>
      <c r="D544" s="103">
        <v>1800</v>
      </c>
      <c r="E544" s="87" t="s">
        <v>653</v>
      </c>
      <c r="F544" s="178">
        <v>14000</v>
      </c>
      <c r="G544" s="172">
        <f t="shared" si="16"/>
        <v>25200000</v>
      </c>
      <c r="H544" s="100"/>
    </row>
    <row r="545" spans="1:8" s="101" customFormat="1" ht="15" customHeight="1" x14ac:dyDescent="0.25">
      <c r="A545" s="180" t="s">
        <v>1313</v>
      </c>
      <c r="B545" s="188" t="s">
        <v>1068</v>
      </c>
      <c r="C545" s="103" t="s">
        <v>133</v>
      </c>
      <c r="D545" s="103">
        <v>4800</v>
      </c>
      <c r="E545" s="87" t="s">
        <v>653</v>
      </c>
      <c r="F545" s="178">
        <v>14000</v>
      </c>
      <c r="G545" s="172">
        <f t="shared" si="16"/>
        <v>67200000</v>
      </c>
      <c r="H545" s="100"/>
    </row>
    <row r="546" spans="1:8" s="101" customFormat="1" ht="15" customHeight="1" x14ac:dyDescent="0.25">
      <c r="A546" s="180" t="s">
        <v>1314</v>
      </c>
      <c r="B546" s="188" t="s">
        <v>1069</v>
      </c>
      <c r="C546" s="103" t="s">
        <v>133</v>
      </c>
      <c r="D546" s="103">
        <v>3600</v>
      </c>
      <c r="E546" s="87" t="s">
        <v>653</v>
      </c>
      <c r="F546" s="178">
        <v>14000</v>
      </c>
      <c r="G546" s="172">
        <f t="shared" ref="G546:G568" si="17">F546*D546</f>
        <v>50400000</v>
      </c>
      <c r="H546" s="100"/>
    </row>
    <row r="547" spans="1:8" s="101" customFormat="1" ht="15" customHeight="1" x14ac:dyDescent="0.25">
      <c r="A547" s="180" t="s">
        <v>1315</v>
      </c>
      <c r="B547" s="188" t="s">
        <v>1070</v>
      </c>
      <c r="C547" s="103" t="s">
        <v>133</v>
      </c>
      <c r="D547" s="103">
        <v>1200</v>
      </c>
      <c r="E547" s="87" t="s">
        <v>653</v>
      </c>
      <c r="F547" s="178">
        <v>14000</v>
      </c>
      <c r="G547" s="172">
        <f t="shared" si="17"/>
        <v>16800000</v>
      </c>
      <c r="H547" s="100"/>
    </row>
    <row r="548" spans="1:8" s="101" customFormat="1" ht="15" customHeight="1" x14ac:dyDescent="0.25">
      <c r="A548" s="180" t="s">
        <v>1316</v>
      </c>
      <c r="B548" s="188" t="s">
        <v>1071</v>
      </c>
      <c r="C548" s="103" t="s">
        <v>130</v>
      </c>
      <c r="D548" s="103">
        <v>444</v>
      </c>
      <c r="E548" s="87" t="s">
        <v>653</v>
      </c>
      <c r="F548" s="178">
        <v>28000</v>
      </c>
      <c r="G548" s="172">
        <f t="shared" si="17"/>
        <v>12432000</v>
      </c>
      <c r="H548" s="100"/>
    </row>
    <row r="549" spans="1:8" s="101" customFormat="1" ht="15" customHeight="1" x14ac:dyDescent="0.25">
      <c r="A549" s="180" t="s">
        <v>1317</v>
      </c>
      <c r="B549" s="188" t="s">
        <v>1072</v>
      </c>
      <c r="C549" s="103" t="s">
        <v>130</v>
      </c>
      <c r="D549" s="103">
        <v>420</v>
      </c>
      <c r="E549" s="87" t="s">
        <v>653</v>
      </c>
      <c r="F549" s="178">
        <v>28000</v>
      </c>
      <c r="G549" s="172">
        <f t="shared" si="17"/>
        <v>11760000</v>
      </c>
      <c r="H549" s="100"/>
    </row>
    <row r="550" spans="1:8" s="101" customFormat="1" ht="15" customHeight="1" x14ac:dyDescent="0.25">
      <c r="A550" s="180" t="s">
        <v>1318</v>
      </c>
      <c r="B550" s="188" t="s">
        <v>1073</v>
      </c>
      <c r="C550" s="103" t="s">
        <v>130</v>
      </c>
      <c r="D550" s="103">
        <v>3960</v>
      </c>
      <c r="E550" s="87" t="s">
        <v>653</v>
      </c>
      <c r="F550" s="178">
        <v>16000</v>
      </c>
      <c r="G550" s="172">
        <f t="shared" si="17"/>
        <v>63360000</v>
      </c>
      <c r="H550" s="100"/>
    </row>
    <row r="551" spans="1:8" s="101" customFormat="1" ht="15" customHeight="1" x14ac:dyDescent="0.25">
      <c r="A551" s="180" t="s">
        <v>1319</v>
      </c>
      <c r="B551" s="188" t="s">
        <v>1074</v>
      </c>
      <c r="C551" s="103" t="s">
        <v>966</v>
      </c>
      <c r="D551" s="103">
        <v>12</v>
      </c>
      <c r="E551" s="87" t="s">
        <v>653</v>
      </c>
      <c r="F551" s="178">
        <v>17000</v>
      </c>
      <c r="G551" s="172">
        <f t="shared" si="17"/>
        <v>204000</v>
      </c>
      <c r="H551" s="100"/>
    </row>
    <row r="552" spans="1:8" s="101" customFormat="1" ht="15" customHeight="1" x14ac:dyDescent="0.25">
      <c r="A552" s="180" t="s">
        <v>1320</v>
      </c>
      <c r="B552" s="188" t="s">
        <v>1075</v>
      </c>
      <c r="C552" s="103" t="s">
        <v>966</v>
      </c>
      <c r="D552" s="103">
        <v>24</v>
      </c>
      <c r="E552" s="87" t="s">
        <v>653</v>
      </c>
      <c r="F552" s="178">
        <v>17000</v>
      </c>
      <c r="G552" s="172">
        <f t="shared" si="17"/>
        <v>408000</v>
      </c>
      <c r="H552" s="100"/>
    </row>
    <row r="553" spans="1:8" s="101" customFormat="1" ht="15" customHeight="1" x14ac:dyDescent="0.25">
      <c r="A553" s="180" t="s">
        <v>1321</v>
      </c>
      <c r="B553" s="188" t="s">
        <v>1076</v>
      </c>
      <c r="C553" s="103" t="s">
        <v>741</v>
      </c>
      <c r="D553" s="103">
        <v>60</v>
      </c>
      <c r="E553" s="87" t="s">
        <v>653</v>
      </c>
      <c r="F553" s="178">
        <v>25700</v>
      </c>
      <c r="G553" s="172">
        <f t="shared" si="17"/>
        <v>1542000</v>
      </c>
      <c r="H553" s="100"/>
    </row>
    <row r="554" spans="1:8" s="101" customFormat="1" ht="15" customHeight="1" x14ac:dyDescent="0.25">
      <c r="A554" s="180" t="s">
        <v>1322</v>
      </c>
      <c r="B554" s="190" t="s">
        <v>976</v>
      </c>
      <c r="C554" s="102" t="s">
        <v>970</v>
      </c>
      <c r="D554" s="102">
        <v>36</v>
      </c>
      <c r="E554" s="87" t="s">
        <v>653</v>
      </c>
      <c r="F554" s="178">
        <v>225000</v>
      </c>
      <c r="G554" s="172">
        <f t="shared" si="17"/>
        <v>8100000</v>
      </c>
      <c r="H554" s="100"/>
    </row>
    <row r="555" spans="1:8" s="101" customFormat="1" ht="15" customHeight="1" x14ac:dyDescent="0.25">
      <c r="A555" s="180" t="s">
        <v>1323</v>
      </c>
      <c r="B555" s="188" t="s">
        <v>977</v>
      </c>
      <c r="C555" s="102" t="s">
        <v>130</v>
      </c>
      <c r="D555" s="102">
        <v>600</v>
      </c>
      <c r="E555" s="87" t="s">
        <v>653</v>
      </c>
      <c r="F555" s="178">
        <v>22000</v>
      </c>
      <c r="G555" s="172">
        <f t="shared" si="17"/>
        <v>13200000</v>
      </c>
      <c r="H555" s="100"/>
    </row>
    <row r="556" spans="1:8" s="101" customFormat="1" ht="15" customHeight="1" x14ac:dyDescent="0.25">
      <c r="A556" s="180" t="s">
        <v>1324</v>
      </c>
      <c r="B556" s="188" t="s">
        <v>978</v>
      </c>
      <c r="C556" s="102" t="s">
        <v>130</v>
      </c>
      <c r="D556" s="102">
        <v>3000</v>
      </c>
      <c r="E556" s="87" t="s">
        <v>653</v>
      </c>
      <c r="F556" s="178">
        <v>22000</v>
      </c>
      <c r="G556" s="172">
        <f t="shared" si="17"/>
        <v>66000000</v>
      </c>
      <c r="H556" s="100"/>
    </row>
    <row r="557" spans="1:8" s="101" customFormat="1" ht="15" customHeight="1" x14ac:dyDescent="0.25">
      <c r="A557" s="180" t="s">
        <v>1325</v>
      </c>
      <c r="B557" s="188" t="s">
        <v>979</v>
      </c>
      <c r="C557" s="102" t="s">
        <v>130</v>
      </c>
      <c r="D557" s="102">
        <v>240</v>
      </c>
      <c r="E557" s="87" t="s">
        <v>653</v>
      </c>
      <c r="F557" s="178">
        <v>22000</v>
      </c>
      <c r="G557" s="172">
        <f t="shared" si="17"/>
        <v>5280000</v>
      </c>
      <c r="H557" s="100"/>
    </row>
    <row r="558" spans="1:8" s="101" customFormat="1" ht="15" customHeight="1" x14ac:dyDescent="0.25">
      <c r="A558" s="180" t="s">
        <v>1326</v>
      </c>
      <c r="B558" s="188" t="s">
        <v>980</v>
      </c>
      <c r="C558" s="102" t="s">
        <v>130</v>
      </c>
      <c r="D558" s="102">
        <v>3600</v>
      </c>
      <c r="E558" s="87" t="s">
        <v>653</v>
      </c>
      <c r="F558" s="178">
        <v>22000</v>
      </c>
      <c r="G558" s="172">
        <f t="shared" si="17"/>
        <v>79200000</v>
      </c>
      <c r="H558" s="100"/>
    </row>
    <row r="559" spans="1:8" s="101" customFormat="1" ht="15" customHeight="1" x14ac:dyDescent="0.25">
      <c r="A559" s="180" t="s">
        <v>1327</v>
      </c>
      <c r="B559" s="188" t="s">
        <v>981</v>
      </c>
      <c r="C559" s="102" t="s">
        <v>130</v>
      </c>
      <c r="D559" s="102">
        <v>1200</v>
      </c>
      <c r="E559" s="87" t="s">
        <v>653</v>
      </c>
      <c r="F559" s="178">
        <v>22000</v>
      </c>
      <c r="G559" s="172">
        <f t="shared" si="17"/>
        <v>26400000</v>
      </c>
      <c r="H559" s="100"/>
    </row>
    <row r="560" spans="1:8" s="101" customFormat="1" ht="15" customHeight="1" x14ac:dyDescent="0.25">
      <c r="A560" s="180" t="s">
        <v>1328</v>
      </c>
      <c r="B560" s="188" t="s">
        <v>982</v>
      </c>
      <c r="C560" s="102" t="s">
        <v>130</v>
      </c>
      <c r="D560" s="102">
        <v>120</v>
      </c>
      <c r="E560" s="87" t="s">
        <v>653</v>
      </c>
      <c r="F560" s="178">
        <v>22000</v>
      </c>
      <c r="G560" s="172">
        <f t="shared" si="17"/>
        <v>2640000</v>
      </c>
      <c r="H560" s="100"/>
    </row>
    <row r="561" spans="1:8" s="101" customFormat="1" ht="15" customHeight="1" x14ac:dyDescent="0.25">
      <c r="A561" s="180" t="s">
        <v>1329</v>
      </c>
      <c r="B561" s="188" t="s">
        <v>983</v>
      </c>
      <c r="C561" s="102" t="s">
        <v>130</v>
      </c>
      <c r="D561" s="102">
        <v>180</v>
      </c>
      <c r="E561" s="87" t="s">
        <v>653</v>
      </c>
      <c r="F561" s="178">
        <v>22000</v>
      </c>
      <c r="G561" s="172">
        <f t="shared" si="17"/>
        <v>3960000</v>
      </c>
      <c r="H561" s="100"/>
    </row>
    <row r="562" spans="1:8" s="101" customFormat="1" ht="15" customHeight="1" x14ac:dyDescent="0.25">
      <c r="A562" s="180" t="s">
        <v>1330</v>
      </c>
      <c r="B562" s="188" t="s">
        <v>984</v>
      </c>
      <c r="C562" s="102" t="s">
        <v>130</v>
      </c>
      <c r="D562" s="102">
        <v>600</v>
      </c>
      <c r="E562" s="87" t="s">
        <v>653</v>
      </c>
      <c r="F562" s="178">
        <v>75000</v>
      </c>
      <c r="G562" s="172">
        <f t="shared" si="17"/>
        <v>45000000</v>
      </c>
      <c r="H562" s="100"/>
    </row>
    <row r="563" spans="1:8" s="101" customFormat="1" ht="15" customHeight="1" x14ac:dyDescent="0.25">
      <c r="A563" s="180" t="s">
        <v>1331</v>
      </c>
      <c r="B563" s="191" t="s">
        <v>985</v>
      </c>
      <c r="C563" s="29" t="s">
        <v>130</v>
      </c>
      <c r="D563" s="29">
        <v>3000</v>
      </c>
      <c r="E563" s="87" t="s">
        <v>653</v>
      </c>
      <c r="F563" s="178">
        <v>70000</v>
      </c>
      <c r="G563" s="172">
        <f t="shared" si="17"/>
        <v>210000000</v>
      </c>
      <c r="H563" s="100"/>
    </row>
    <row r="564" spans="1:8" s="101" customFormat="1" ht="15" customHeight="1" x14ac:dyDescent="0.25">
      <c r="A564" s="180" t="s">
        <v>1332</v>
      </c>
      <c r="B564" s="188" t="s">
        <v>986</v>
      </c>
      <c r="C564" s="102" t="s">
        <v>133</v>
      </c>
      <c r="D564" s="102">
        <v>2400</v>
      </c>
      <c r="E564" s="87" t="s">
        <v>653</v>
      </c>
      <c r="F564" s="178">
        <v>270000</v>
      </c>
      <c r="G564" s="172">
        <f t="shared" si="17"/>
        <v>648000000</v>
      </c>
      <c r="H564" s="100"/>
    </row>
    <row r="565" spans="1:8" s="101" customFormat="1" ht="33" customHeight="1" x14ac:dyDescent="0.25">
      <c r="A565" s="180" t="s">
        <v>1333</v>
      </c>
      <c r="B565" s="190" t="s">
        <v>987</v>
      </c>
      <c r="C565" s="103" t="s">
        <v>175</v>
      </c>
      <c r="D565" s="103">
        <v>240</v>
      </c>
      <c r="E565" s="87" t="s">
        <v>653</v>
      </c>
      <c r="F565" s="178">
        <v>35000</v>
      </c>
      <c r="G565" s="172">
        <f t="shared" si="17"/>
        <v>8400000</v>
      </c>
      <c r="H565" s="100"/>
    </row>
    <row r="566" spans="1:8" s="101" customFormat="1" ht="15" customHeight="1" x14ac:dyDescent="0.25">
      <c r="A566" s="180" t="s">
        <v>1334</v>
      </c>
      <c r="B566" s="190" t="s">
        <v>988</v>
      </c>
      <c r="C566" s="103" t="s">
        <v>33</v>
      </c>
      <c r="D566" s="103">
        <v>720</v>
      </c>
      <c r="E566" s="87" t="s">
        <v>653</v>
      </c>
      <c r="F566" s="178">
        <v>75000</v>
      </c>
      <c r="G566" s="172">
        <f t="shared" si="17"/>
        <v>54000000</v>
      </c>
      <c r="H566" s="100"/>
    </row>
    <row r="567" spans="1:8" s="101" customFormat="1" ht="15" customHeight="1" x14ac:dyDescent="0.25">
      <c r="A567" s="180" t="s">
        <v>1335</v>
      </c>
      <c r="B567" s="190" t="s">
        <v>989</v>
      </c>
      <c r="C567" s="103" t="s">
        <v>33</v>
      </c>
      <c r="D567" s="103">
        <v>360</v>
      </c>
      <c r="E567" s="87" t="s">
        <v>653</v>
      </c>
      <c r="F567" s="178">
        <v>48000</v>
      </c>
      <c r="G567" s="172">
        <f t="shared" si="17"/>
        <v>17280000</v>
      </c>
      <c r="H567" s="100"/>
    </row>
    <row r="568" spans="1:8" s="101" customFormat="1" ht="15" customHeight="1" x14ac:dyDescent="0.25">
      <c r="A568" s="180" t="s">
        <v>1336</v>
      </c>
      <c r="B568" s="188" t="s">
        <v>990</v>
      </c>
      <c r="C568" s="102" t="s">
        <v>31</v>
      </c>
      <c r="D568" s="102">
        <v>18</v>
      </c>
      <c r="E568" s="87" t="s">
        <v>653</v>
      </c>
      <c r="F568" s="178">
        <v>890000</v>
      </c>
      <c r="G568" s="172">
        <f t="shared" si="17"/>
        <v>16020000</v>
      </c>
      <c r="H568" s="100"/>
    </row>
    <row r="569" spans="1:8" s="125" customFormat="1" ht="47.25" x14ac:dyDescent="0.25">
      <c r="A569" s="120"/>
      <c r="B569" s="159" t="s">
        <v>1515</v>
      </c>
      <c r="C569" s="121"/>
      <c r="D569" s="122"/>
      <c r="E569" s="123"/>
      <c r="F569" s="18"/>
      <c r="G569" s="124">
        <f>SUM(G417:G568)</f>
        <v>7413912800</v>
      </c>
      <c r="H569" s="222"/>
    </row>
    <row r="570" spans="1:8" s="74" customFormat="1" ht="18.75" customHeight="1" x14ac:dyDescent="0.25">
      <c r="A570" s="70">
        <v>2</v>
      </c>
      <c r="B570" s="19" t="s">
        <v>42</v>
      </c>
      <c r="C570" s="16"/>
      <c r="D570" s="17"/>
      <c r="E570" s="71"/>
      <c r="F570" s="176"/>
      <c r="G570" s="72"/>
      <c r="H570" s="73"/>
    </row>
    <row r="571" spans="1:8" s="101" customFormat="1" ht="15" customHeight="1" x14ac:dyDescent="0.25">
      <c r="A571" s="180" t="s">
        <v>99</v>
      </c>
      <c r="B571" s="190" t="s">
        <v>654</v>
      </c>
      <c r="C571" s="102" t="s">
        <v>33</v>
      </c>
      <c r="D571" s="102">
        <v>240</v>
      </c>
      <c r="E571" s="87" t="s">
        <v>653</v>
      </c>
      <c r="F571" s="178">
        <v>25000</v>
      </c>
      <c r="G571" s="172">
        <f t="shared" ref="G571:G613" si="18">F571*D571</f>
        <v>6000000</v>
      </c>
      <c r="H571" s="100"/>
    </row>
    <row r="572" spans="1:8" s="101" customFormat="1" ht="15" customHeight="1" x14ac:dyDescent="0.25">
      <c r="A572" s="180" t="s">
        <v>100</v>
      </c>
      <c r="B572" s="190" t="s">
        <v>655</v>
      </c>
      <c r="C572" s="102" t="s">
        <v>33</v>
      </c>
      <c r="D572" s="102">
        <v>240</v>
      </c>
      <c r="E572" s="87" t="s">
        <v>653</v>
      </c>
      <c r="F572" s="178">
        <v>25000</v>
      </c>
      <c r="G572" s="172">
        <f t="shared" si="18"/>
        <v>6000000</v>
      </c>
      <c r="H572" s="100"/>
    </row>
    <row r="573" spans="1:8" s="101" customFormat="1" ht="15" customHeight="1" x14ac:dyDescent="0.25">
      <c r="A573" s="180" t="s">
        <v>101</v>
      </c>
      <c r="B573" s="190" t="s">
        <v>656</v>
      </c>
      <c r="C573" s="102" t="s">
        <v>33</v>
      </c>
      <c r="D573" s="102">
        <v>240</v>
      </c>
      <c r="E573" s="87" t="s">
        <v>653</v>
      </c>
      <c r="F573" s="178">
        <v>25000</v>
      </c>
      <c r="G573" s="172">
        <f t="shared" si="18"/>
        <v>6000000</v>
      </c>
      <c r="H573" s="100"/>
    </row>
    <row r="574" spans="1:8" s="101" customFormat="1" ht="15" customHeight="1" x14ac:dyDescent="0.25">
      <c r="A574" s="180" t="s">
        <v>102</v>
      </c>
      <c r="B574" s="190" t="s">
        <v>657</v>
      </c>
      <c r="C574" s="102" t="s">
        <v>33</v>
      </c>
      <c r="D574" s="102">
        <v>240</v>
      </c>
      <c r="E574" s="87" t="s">
        <v>653</v>
      </c>
      <c r="F574" s="178">
        <v>25000</v>
      </c>
      <c r="G574" s="172">
        <f t="shared" si="18"/>
        <v>6000000</v>
      </c>
      <c r="H574" s="100"/>
    </row>
    <row r="575" spans="1:8" s="101" customFormat="1" ht="15" customHeight="1" x14ac:dyDescent="0.25">
      <c r="A575" s="180" t="s">
        <v>103</v>
      </c>
      <c r="B575" s="190" t="s">
        <v>658</v>
      </c>
      <c r="C575" s="102" t="s">
        <v>33</v>
      </c>
      <c r="D575" s="102">
        <v>240</v>
      </c>
      <c r="E575" s="87" t="s">
        <v>653</v>
      </c>
      <c r="F575" s="178">
        <v>25000</v>
      </c>
      <c r="G575" s="172">
        <f t="shared" si="18"/>
        <v>6000000</v>
      </c>
      <c r="H575" s="100"/>
    </row>
    <row r="576" spans="1:8" s="101" customFormat="1" ht="15" customHeight="1" x14ac:dyDescent="0.25">
      <c r="A576" s="180" t="s">
        <v>104</v>
      </c>
      <c r="B576" s="190" t="s">
        <v>659</v>
      </c>
      <c r="C576" s="102" t="s">
        <v>33</v>
      </c>
      <c r="D576" s="102">
        <v>240</v>
      </c>
      <c r="E576" s="87" t="s">
        <v>653</v>
      </c>
      <c r="F576" s="178">
        <v>25000</v>
      </c>
      <c r="G576" s="172">
        <f t="shared" si="18"/>
        <v>6000000</v>
      </c>
      <c r="H576" s="100"/>
    </row>
    <row r="577" spans="1:8" s="101" customFormat="1" ht="15" customHeight="1" x14ac:dyDescent="0.25">
      <c r="A577" s="180" t="s">
        <v>105</v>
      </c>
      <c r="B577" s="190" t="s">
        <v>660</v>
      </c>
      <c r="C577" s="102" t="s">
        <v>33</v>
      </c>
      <c r="D577" s="102">
        <v>600</v>
      </c>
      <c r="E577" s="87" t="s">
        <v>653</v>
      </c>
      <c r="F577" s="178">
        <v>125000</v>
      </c>
      <c r="G577" s="172">
        <f t="shared" si="18"/>
        <v>75000000</v>
      </c>
      <c r="H577" s="100"/>
    </row>
    <row r="578" spans="1:8" s="101" customFormat="1" ht="15" customHeight="1" x14ac:dyDescent="0.25">
      <c r="A578" s="180" t="s">
        <v>106</v>
      </c>
      <c r="B578" s="190" t="s">
        <v>661</v>
      </c>
      <c r="C578" s="102" t="s">
        <v>33</v>
      </c>
      <c r="D578" s="102">
        <v>960</v>
      </c>
      <c r="E578" s="87" t="s">
        <v>653</v>
      </c>
      <c r="F578" s="178">
        <v>45000</v>
      </c>
      <c r="G578" s="172">
        <f t="shared" si="18"/>
        <v>43200000</v>
      </c>
      <c r="H578" s="100"/>
    </row>
    <row r="579" spans="1:8" s="101" customFormat="1" ht="15" customHeight="1" x14ac:dyDescent="0.25">
      <c r="A579" s="180" t="s">
        <v>107</v>
      </c>
      <c r="B579" s="188" t="s">
        <v>662</v>
      </c>
      <c r="C579" s="102" t="s">
        <v>33</v>
      </c>
      <c r="D579" s="102">
        <v>180</v>
      </c>
      <c r="E579" s="87" t="s">
        <v>653</v>
      </c>
      <c r="F579" s="178">
        <v>7000</v>
      </c>
      <c r="G579" s="172">
        <f t="shared" si="18"/>
        <v>1260000</v>
      </c>
      <c r="H579" s="100"/>
    </row>
    <row r="580" spans="1:8" s="101" customFormat="1" ht="15" customHeight="1" x14ac:dyDescent="0.25">
      <c r="A580" s="180" t="s">
        <v>108</v>
      </c>
      <c r="B580" s="188" t="s">
        <v>663</v>
      </c>
      <c r="C580" s="102" t="s">
        <v>33</v>
      </c>
      <c r="D580" s="102">
        <v>180</v>
      </c>
      <c r="E580" s="87" t="s">
        <v>653</v>
      </c>
      <c r="F580" s="178">
        <v>7000</v>
      </c>
      <c r="G580" s="172">
        <f t="shared" si="18"/>
        <v>1260000</v>
      </c>
      <c r="H580" s="100"/>
    </row>
    <row r="581" spans="1:8" s="101" customFormat="1" ht="15" customHeight="1" x14ac:dyDescent="0.25">
      <c r="A581" s="180" t="s">
        <v>109</v>
      </c>
      <c r="B581" s="190" t="s">
        <v>664</v>
      </c>
      <c r="C581" s="102" t="s">
        <v>33</v>
      </c>
      <c r="D581" s="102">
        <v>120</v>
      </c>
      <c r="E581" s="87" t="s">
        <v>653</v>
      </c>
      <c r="F581" s="178">
        <v>45000</v>
      </c>
      <c r="G581" s="172">
        <f t="shared" si="18"/>
        <v>5400000</v>
      </c>
      <c r="H581" s="100"/>
    </row>
    <row r="582" spans="1:8" s="101" customFormat="1" ht="15" customHeight="1" x14ac:dyDescent="0.25">
      <c r="A582" s="180" t="s">
        <v>110</v>
      </c>
      <c r="B582" s="190" t="s">
        <v>667</v>
      </c>
      <c r="C582" s="102" t="s">
        <v>33</v>
      </c>
      <c r="D582" s="102">
        <v>120</v>
      </c>
      <c r="E582" s="87" t="s">
        <v>653</v>
      </c>
      <c r="F582" s="178">
        <v>200000</v>
      </c>
      <c r="G582" s="172">
        <f t="shared" si="18"/>
        <v>24000000</v>
      </c>
      <c r="H582" s="100"/>
    </row>
    <row r="583" spans="1:8" s="101" customFormat="1" ht="15" customHeight="1" x14ac:dyDescent="0.25">
      <c r="A583" s="180" t="s">
        <v>111</v>
      </c>
      <c r="B583" s="188" t="s">
        <v>671</v>
      </c>
      <c r="C583" s="102" t="s">
        <v>33</v>
      </c>
      <c r="D583" s="102">
        <v>480</v>
      </c>
      <c r="E583" s="87" t="s">
        <v>653</v>
      </c>
      <c r="F583" s="178">
        <v>5500</v>
      </c>
      <c r="G583" s="172">
        <f t="shared" si="18"/>
        <v>2640000</v>
      </c>
      <c r="H583" s="100"/>
    </row>
    <row r="584" spans="1:8" s="101" customFormat="1" ht="15" customHeight="1" x14ac:dyDescent="0.25">
      <c r="A584" s="180" t="s">
        <v>112</v>
      </c>
      <c r="B584" s="188" t="s">
        <v>672</v>
      </c>
      <c r="C584" s="102" t="s">
        <v>33</v>
      </c>
      <c r="D584" s="102">
        <v>480</v>
      </c>
      <c r="E584" s="87" t="s">
        <v>653</v>
      </c>
      <c r="F584" s="178">
        <v>15000</v>
      </c>
      <c r="G584" s="172">
        <f t="shared" si="18"/>
        <v>7200000</v>
      </c>
      <c r="H584" s="100"/>
    </row>
    <row r="585" spans="1:8" s="101" customFormat="1" ht="15" customHeight="1" x14ac:dyDescent="0.25">
      <c r="A585" s="180" t="s">
        <v>113</v>
      </c>
      <c r="B585" s="188" t="s">
        <v>673</v>
      </c>
      <c r="C585" s="102" t="s">
        <v>33</v>
      </c>
      <c r="D585" s="102">
        <v>240</v>
      </c>
      <c r="E585" s="87" t="s">
        <v>653</v>
      </c>
      <c r="F585" s="178">
        <v>25000</v>
      </c>
      <c r="G585" s="172">
        <f t="shared" si="18"/>
        <v>6000000</v>
      </c>
      <c r="H585" s="100"/>
    </row>
    <row r="586" spans="1:8" s="101" customFormat="1" ht="15" customHeight="1" x14ac:dyDescent="0.25">
      <c r="A586" s="180" t="s">
        <v>114</v>
      </c>
      <c r="B586" s="188" t="s">
        <v>674</v>
      </c>
      <c r="C586" s="102" t="s">
        <v>33</v>
      </c>
      <c r="D586" s="102">
        <v>240</v>
      </c>
      <c r="E586" s="87" t="s">
        <v>653</v>
      </c>
      <c r="F586" s="178">
        <v>26000</v>
      </c>
      <c r="G586" s="172">
        <f t="shared" si="18"/>
        <v>6240000</v>
      </c>
      <c r="H586" s="100"/>
    </row>
    <row r="587" spans="1:8" s="101" customFormat="1" ht="15" customHeight="1" x14ac:dyDescent="0.25">
      <c r="A587" s="180" t="s">
        <v>115</v>
      </c>
      <c r="B587" s="188" t="s">
        <v>675</v>
      </c>
      <c r="C587" s="102" t="s">
        <v>33</v>
      </c>
      <c r="D587" s="102">
        <v>480</v>
      </c>
      <c r="E587" s="87" t="s">
        <v>653</v>
      </c>
      <c r="F587" s="178">
        <v>27000</v>
      </c>
      <c r="G587" s="172">
        <f t="shared" si="18"/>
        <v>12960000</v>
      </c>
      <c r="H587" s="100"/>
    </row>
    <row r="588" spans="1:8" s="101" customFormat="1" ht="15" customHeight="1" x14ac:dyDescent="0.25">
      <c r="A588" s="180" t="s">
        <v>116</v>
      </c>
      <c r="B588" s="188" t="s">
        <v>676</v>
      </c>
      <c r="C588" s="102" t="s">
        <v>33</v>
      </c>
      <c r="D588" s="102">
        <v>240</v>
      </c>
      <c r="E588" s="87" t="s">
        <v>653</v>
      </c>
      <c r="F588" s="178">
        <v>28100</v>
      </c>
      <c r="G588" s="172">
        <f t="shared" si="18"/>
        <v>6744000</v>
      </c>
      <c r="H588" s="100"/>
    </row>
    <row r="589" spans="1:8" s="101" customFormat="1" ht="15" customHeight="1" x14ac:dyDescent="0.25">
      <c r="A589" s="180" t="s">
        <v>117</v>
      </c>
      <c r="B589" s="188" t="s">
        <v>677</v>
      </c>
      <c r="C589" s="102" t="s">
        <v>33</v>
      </c>
      <c r="D589" s="102">
        <v>960</v>
      </c>
      <c r="E589" s="87" t="s">
        <v>653</v>
      </c>
      <c r="F589" s="178">
        <v>28900</v>
      </c>
      <c r="G589" s="172">
        <f t="shared" si="18"/>
        <v>27744000</v>
      </c>
      <c r="H589" s="100"/>
    </row>
    <row r="590" spans="1:8" s="101" customFormat="1" ht="15" customHeight="1" x14ac:dyDescent="0.25">
      <c r="A590" s="180" t="s">
        <v>118</v>
      </c>
      <c r="B590" s="188" t="s">
        <v>678</v>
      </c>
      <c r="C590" s="102" t="s">
        <v>33</v>
      </c>
      <c r="D590" s="102">
        <v>240</v>
      </c>
      <c r="E590" s="87" t="s">
        <v>653</v>
      </c>
      <c r="F590" s="178">
        <v>30500</v>
      </c>
      <c r="G590" s="172">
        <f t="shared" si="18"/>
        <v>7320000</v>
      </c>
      <c r="H590" s="100"/>
    </row>
    <row r="591" spans="1:8" s="101" customFormat="1" ht="15" customHeight="1" x14ac:dyDescent="0.25">
      <c r="A591" s="180" t="s">
        <v>119</v>
      </c>
      <c r="B591" s="188" t="s">
        <v>679</v>
      </c>
      <c r="C591" s="102" t="s">
        <v>33</v>
      </c>
      <c r="D591" s="102">
        <v>960</v>
      </c>
      <c r="E591" s="87" t="s">
        <v>653</v>
      </c>
      <c r="F591" s="178">
        <v>31200</v>
      </c>
      <c r="G591" s="172">
        <f t="shared" si="18"/>
        <v>29952000</v>
      </c>
      <c r="H591" s="100"/>
    </row>
    <row r="592" spans="1:8" s="101" customFormat="1" ht="15" customHeight="1" x14ac:dyDescent="0.25">
      <c r="A592" s="180" t="s">
        <v>120</v>
      </c>
      <c r="B592" s="188" t="s">
        <v>680</v>
      </c>
      <c r="C592" s="102" t="s">
        <v>33</v>
      </c>
      <c r="D592" s="102">
        <v>240</v>
      </c>
      <c r="E592" s="87" t="s">
        <v>653</v>
      </c>
      <c r="F592" s="178">
        <v>32000</v>
      </c>
      <c r="G592" s="172">
        <f t="shared" si="18"/>
        <v>7680000</v>
      </c>
      <c r="H592" s="100"/>
    </row>
    <row r="593" spans="1:8" s="101" customFormat="1" ht="15" customHeight="1" x14ac:dyDescent="0.25">
      <c r="A593" s="180" t="s">
        <v>121</v>
      </c>
      <c r="B593" s="188" t="s">
        <v>681</v>
      </c>
      <c r="C593" s="102" t="s">
        <v>33</v>
      </c>
      <c r="D593" s="102">
        <v>960</v>
      </c>
      <c r="E593" s="87" t="s">
        <v>653</v>
      </c>
      <c r="F593" s="178">
        <v>33000</v>
      </c>
      <c r="G593" s="172">
        <f t="shared" si="18"/>
        <v>31680000</v>
      </c>
      <c r="H593" s="100"/>
    </row>
    <row r="594" spans="1:8" s="101" customFormat="1" ht="15" customHeight="1" x14ac:dyDescent="0.25">
      <c r="A594" s="180" t="s">
        <v>122</v>
      </c>
      <c r="B594" s="188" t="s">
        <v>682</v>
      </c>
      <c r="C594" s="102" t="s">
        <v>33</v>
      </c>
      <c r="D594" s="102">
        <v>600</v>
      </c>
      <c r="E594" s="87" t="s">
        <v>653</v>
      </c>
      <c r="F594" s="178">
        <v>33200</v>
      </c>
      <c r="G594" s="172">
        <f t="shared" si="18"/>
        <v>19920000</v>
      </c>
      <c r="H594" s="100"/>
    </row>
    <row r="595" spans="1:8" s="101" customFormat="1" ht="15" customHeight="1" x14ac:dyDescent="0.25">
      <c r="A595" s="180" t="s">
        <v>123</v>
      </c>
      <c r="B595" s="188" t="s">
        <v>683</v>
      </c>
      <c r="C595" s="102" t="s">
        <v>33</v>
      </c>
      <c r="D595" s="102">
        <v>360</v>
      </c>
      <c r="E595" s="87" t="s">
        <v>653</v>
      </c>
      <c r="F595" s="178">
        <v>37000</v>
      </c>
      <c r="G595" s="172">
        <f t="shared" si="18"/>
        <v>13320000</v>
      </c>
      <c r="H595" s="100"/>
    </row>
    <row r="596" spans="1:8" s="101" customFormat="1" ht="15" customHeight="1" x14ac:dyDescent="0.25">
      <c r="A596" s="180" t="s">
        <v>124</v>
      </c>
      <c r="B596" s="191" t="s">
        <v>684</v>
      </c>
      <c r="C596" s="29" t="s">
        <v>33</v>
      </c>
      <c r="D596" s="29">
        <v>960</v>
      </c>
      <c r="E596" s="87" t="s">
        <v>653</v>
      </c>
      <c r="F596" s="178">
        <v>15000</v>
      </c>
      <c r="G596" s="172">
        <f t="shared" si="18"/>
        <v>14400000</v>
      </c>
      <c r="H596" s="100"/>
    </row>
    <row r="597" spans="1:8" s="101" customFormat="1" ht="15" customHeight="1" x14ac:dyDescent="0.25">
      <c r="A597" s="180" t="s">
        <v>125</v>
      </c>
      <c r="B597" s="191" t="s">
        <v>685</v>
      </c>
      <c r="C597" s="29" t="s">
        <v>33</v>
      </c>
      <c r="D597" s="29">
        <v>360</v>
      </c>
      <c r="E597" s="87" t="s">
        <v>653</v>
      </c>
      <c r="F597" s="178">
        <v>16000</v>
      </c>
      <c r="G597" s="172">
        <f t="shared" si="18"/>
        <v>5760000</v>
      </c>
      <c r="H597" s="100"/>
    </row>
    <row r="598" spans="1:8" s="101" customFormat="1" ht="15" customHeight="1" x14ac:dyDescent="0.25">
      <c r="A598" s="180" t="s">
        <v>1167</v>
      </c>
      <c r="B598" s="190" t="s">
        <v>687</v>
      </c>
      <c r="C598" s="102" t="s">
        <v>33</v>
      </c>
      <c r="D598" s="102">
        <v>2400</v>
      </c>
      <c r="E598" s="87" t="s">
        <v>653</v>
      </c>
      <c r="F598" s="178">
        <v>40000</v>
      </c>
      <c r="G598" s="172">
        <f t="shared" si="18"/>
        <v>96000000</v>
      </c>
      <c r="H598" s="100"/>
    </row>
    <row r="599" spans="1:8" s="101" customFormat="1" ht="15" customHeight="1" x14ac:dyDescent="0.25">
      <c r="A599" s="180" t="s">
        <v>1168</v>
      </c>
      <c r="B599" s="190" t="s">
        <v>688</v>
      </c>
      <c r="C599" s="102" t="s">
        <v>33</v>
      </c>
      <c r="D599" s="102">
        <v>2400</v>
      </c>
      <c r="E599" s="87" t="s">
        <v>653</v>
      </c>
      <c r="F599" s="178">
        <v>40000</v>
      </c>
      <c r="G599" s="172">
        <f t="shared" si="18"/>
        <v>96000000</v>
      </c>
      <c r="H599" s="100"/>
    </row>
    <row r="600" spans="1:8" s="101" customFormat="1" ht="15" customHeight="1" x14ac:dyDescent="0.25">
      <c r="A600" s="180" t="s">
        <v>1169</v>
      </c>
      <c r="B600" s="190" t="s">
        <v>689</v>
      </c>
      <c r="C600" s="103" t="s">
        <v>33</v>
      </c>
      <c r="D600" s="103">
        <v>600</v>
      </c>
      <c r="E600" s="87" t="s">
        <v>653</v>
      </c>
      <c r="F600" s="178">
        <v>25000</v>
      </c>
      <c r="G600" s="172">
        <f t="shared" si="18"/>
        <v>15000000</v>
      </c>
      <c r="H600" s="100"/>
    </row>
    <row r="601" spans="1:8" s="101" customFormat="1" ht="15" customHeight="1" x14ac:dyDescent="0.25">
      <c r="A601" s="180" t="s">
        <v>1170</v>
      </c>
      <c r="B601" s="190" t="s">
        <v>690</v>
      </c>
      <c r="C601" s="102" t="s">
        <v>33</v>
      </c>
      <c r="D601" s="102">
        <v>300</v>
      </c>
      <c r="E601" s="87" t="s">
        <v>653</v>
      </c>
      <c r="F601" s="178">
        <v>280000</v>
      </c>
      <c r="G601" s="172">
        <f t="shared" si="18"/>
        <v>84000000</v>
      </c>
      <c r="H601" s="100"/>
    </row>
    <row r="602" spans="1:8" s="101" customFormat="1" ht="15" customHeight="1" x14ac:dyDescent="0.25">
      <c r="A602" s="180" t="s">
        <v>1171</v>
      </c>
      <c r="B602" s="190" t="s">
        <v>691</v>
      </c>
      <c r="C602" s="102" t="s">
        <v>33</v>
      </c>
      <c r="D602" s="102">
        <v>240</v>
      </c>
      <c r="E602" s="87" t="s">
        <v>653</v>
      </c>
      <c r="F602" s="178">
        <v>280000</v>
      </c>
      <c r="G602" s="172">
        <f t="shared" si="18"/>
        <v>67200000</v>
      </c>
      <c r="H602" s="100"/>
    </row>
    <row r="603" spans="1:8" s="101" customFormat="1" ht="15" customHeight="1" x14ac:dyDescent="0.25">
      <c r="A603" s="180" t="s">
        <v>1172</v>
      </c>
      <c r="B603" s="190" t="s">
        <v>694</v>
      </c>
      <c r="C603" s="102" t="s">
        <v>33</v>
      </c>
      <c r="D603" s="102">
        <v>120</v>
      </c>
      <c r="E603" s="87" t="s">
        <v>653</v>
      </c>
      <c r="F603" s="179">
        <v>760</v>
      </c>
      <c r="G603" s="172">
        <f t="shared" si="18"/>
        <v>91200</v>
      </c>
      <c r="H603" s="100"/>
    </row>
    <row r="604" spans="1:8" s="101" customFormat="1" ht="15" customHeight="1" x14ac:dyDescent="0.25">
      <c r="A604" s="180" t="s">
        <v>1173</v>
      </c>
      <c r="B604" s="190" t="s">
        <v>709</v>
      </c>
      <c r="C604" s="102" t="s">
        <v>33</v>
      </c>
      <c r="D604" s="102">
        <v>120</v>
      </c>
      <c r="E604" s="87" t="s">
        <v>653</v>
      </c>
      <c r="F604" s="179">
        <v>3700</v>
      </c>
      <c r="G604" s="172">
        <f t="shared" si="18"/>
        <v>444000</v>
      </c>
      <c r="H604" s="100"/>
    </row>
    <row r="605" spans="1:8" s="101" customFormat="1" ht="15" customHeight="1" x14ac:dyDescent="0.25">
      <c r="A605" s="180" t="s">
        <v>1174</v>
      </c>
      <c r="B605" s="188" t="s">
        <v>710</v>
      </c>
      <c r="C605" s="102" t="s">
        <v>33</v>
      </c>
      <c r="D605" s="102">
        <v>240</v>
      </c>
      <c r="E605" s="87" t="s">
        <v>653</v>
      </c>
      <c r="F605" s="179">
        <v>3700</v>
      </c>
      <c r="G605" s="172">
        <f t="shared" si="18"/>
        <v>888000</v>
      </c>
      <c r="H605" s="100"/>
    </row>
    <row r="606" spans="1:8" s="101" customFormat="1" ht="15" customHeight="1" x14ac:dyDescent="0.25">
      <c r="A606" s="180" t="s">
        <v>1175</v>
      </c>
      <c r="B606" s="89" t="s">
        <v>711</v>
      </c>
      <c r="C606" s="102" t="s">
        <v>33</v>
      </c>
      <c r="D606" s="102">
        <v>120</v>
      </c>
      <c r="E606" s="87" t="s">
        <v>653</v>
      </c>
      <c r="F606" s="178">
        <v>75000</v>
      </c>
      <c r="G606" s="172">
        <f t="shared" si="18"/>
        <v>9000000</v>
      </c>
      <c r="H606" s="100"/>
    </row>
    <row r="607" spans="1:8" s="101" customFormat="1" ht="15" customHeight="1" x14ac:dyDescent="0.25">
      <c r="A607" s="180" t="s">
        <v>1176</v>
      </c>
      <c r="B607" s="188" t="s">
        <v>712</v>
      </c>
      <c r="C607" s="102" t="s">
        <v>33</v>
      </c>
      <c r="D607" s="102">
        <v>24</v>
      </c>
      <c r="E607" s="87" t="s">
        <v>653</v>
      </c>
      <c r="F607" s="178">
        <v>25000</v>
      </c>
      <c r="G607" s="172">
        <f t="shared" si="18"/>
        <v>600000</v>
      </c>
      <c r="H607" s="100"/>
    </row>
    <row r="608" spans="1:8" s="101" customFormat="1" ht="15" customHeight="1" x14ac:dyDescent="0.25">
      <c r="A608" s="180" t="s">
        <v>1177</v>
      </c>
      <c r="B608" s="188" t="s">
        <v>713</v>
      </c>
      <c r="C608" s="102" t="s">
        <v>33</v>
      </c>
      <c r="D608" s="102">
        <v>24</v>
      </c>
      <c r="E608" s="87" t="s">
        <v>653</v>
      </c>
      <c r="F608" s="178">
        <v>26000</v>
      </c>
      <c r="G608" s="172">
        <f t="shared" si="18"/>
        <v>624000</v>
      </c>
      <c r="H608" s="100"/>
    </row>
    <row r="609" spans="1:8" s="101" customFormat="1" ht="15" customHeight="1" x14ac:dyDescent="0.25">
      <c r="A609" s="180" t="s">
        <v>1178</v>
      </c>
      <c r="B609" s="188" t="s">
        <v>714</v>
      </c>
      <c r="C609" s="102" t="s">
        <v>33</v>
      </c>
      <c r="D609" s="102">
        <v>24</v>
      </c>
      <c r="E609" s="87" t="s">
        <v>653</v>
      </c>
      <c r="F609" s="178">
        <v>26500</v>
      </c>
      <c r="G609" s="172">
        <f t="shared" si="18"/>
        <v>636000</v>
      </c>
      <c r="H609" s="100"/>
    </row>
    <row r="610" spans="1:8" s="101" customFormat="1" ht="15" customHeight="1" x14ac:dyDescent="0.25">
      <c r="A610" s="180" t="s">
        <v>1179</v>
      </c>
      <c r="B610" s="188" t="s">
        <v>715</v>
      </c>
      <c r="C610" s="102" t="s">
        <v>33</v>
      </c>
      <c r="D610" s="102">
        <v>24</v>
      </c>
      <c r="E610" s="87" t="s">
        <v>653</v>
      </c>
      <c r="F610" s="178">
        <v>32000</v>
      </c>
      <c r="G610" s="172">
        <f t="shared" si="18"/>
        <v>768000</v>
      </c>
      <c r="H610" s="100"/>
    </row>
    <row r="611" spans="1:8" s="101" customFormat="1" ht="15" customHeight="1" x14ac:dyDescent="0.25">
      <c r="A611" s="180" t="s">
        <v>1180</v>
      </c>
      <c r="B611" s="188" t="s">
        <v>716</v>
      </c>
      <c r="C611" s="102" t="s">
        <v>33</v>
      </c>
      <c r="D611" s="102">
        <v>96</v>
      </c>
      <c r="E611" s="87" t="s">
        <v>653</v>
      </c>
      <c r="F611" s="178">
        <v>35000</v>
      </c>
      <c r="G611" s="172">
        <f t="shared" si="18"/>
        <v>3360000</v>
      </c>
      <c r="H611" s="100"/>
    </row>
    <row r="612" spans="1:8" s="101" customFormat="1" ht="15" customHeight="1" x14ac:dyDescent="0.25">
      <c r="A612" s="180" t="s">
        <v>1181</v>
      </c>
      <c r="B612" s="188" t="s">
        <v>717</v>
      </c>
      <c r="C612" s="102" t="s">
        <v>33</v>
      </c>
      <c r="D612" s="102">
        <v>48</v>
      </c>
      <c r="E612" s="87" t="s">
        <v>653</v>
      </c>
      <c r="F612" s="178">
        <v>4000</v>
      </c>
      <c r="G612" s="172">
        <f t="shared" si="18"/>
        <v>192000</v>
      </c>
      <c r="H612" s="100"/>
    </row>
    <row r="613" spans="1:8" s="101" customFormat="1" ht="15" customHeight="1" x14ac:dyDescent="0.25">
      <c r="A613" s="180" t="s">
        <v>1182</v>
      </c>
      <c r="B613" s="188" t="s">
        <v>718</v>
      </c>
      <c r="C613" s="102" t="s">
        <v>33</v>
      </c>
      <c r="D613" s="102">
        <v>180</v>
      </c>
      <c r="E613" s="87" t="s">
        <v>653</v>
      </c>
      <c r="F613" s="178">
        <v>10000</v>
      </c>
      <c r="G613" s="172">
        <f t="shared" si="18"/>
        <v>1800000</v>
      </c>
      <c r="H613" s="100"/>
    </row>
    <row r="614" spans="1:8" s="101" customFormat="1" ht="15" customHeight="1" x14ac:dyDescent="0.25">
      <c r="A614" s="180" t="s">
        <v>1183</v>
      </c>
      <c r="B614" s="188" t="s">
        <v>719</v>
      </c>
      <c r="C614" s="102" t="s">
        <v>33</v>
      </c>
      <c r="D614" s="102">
        <v>180</v>
      </c>
      <c r="E614" s="87" t="s">
        <v>653</v>
      </c>
      <c r="F614" s="178">
        <v>10000</v>
      </c>
      <c r="G614" s="172">
        <f t="shared" ref="G614:G651" si="19">F614*D614</f>
        <v>1800000</v>
      </c>
      <c r="H614" s="100"/>
    </row>
    <row r="615" spans="1:8" s="101" customFormat="1" ht="15" customHeight="1" x14ac:dyDescent="0.25">
      <c r="A615" s="180" t="s">
        <v>1184</v>
      </c>
      <c r="B615" s="189" t="s">
        <v>720</v>
      </c>
      <c r="C615" s="103" t="s">
        <v>33</v>
      </c>
      <c r="D615" s="103">
        <v>480</v>
      </c>
      <c r="E615" s="87" t="s">
        <v>653</v>
      </c>
      <c r="F615" s="178">
        <v>18000</v>
      </c>
      <c r="G615" s="172">
        <f t="shared" si="19"/>
        <v>8640000</v>
      </c>
      <c r="H615" s="100"/>
    </row>
    <row r="616" spans="1:8" s="101" customFormat="1" ht="15" customHeight="1" x14ac:dyDescent="0.25">
      <c r="A616" s="180" t="s">
        <v>1185</v>
      </c>
      <c r="B616" s="188" t="s">
        <v>737</v>
      </c>
      <c r="C616" s="102" t="s">
        <v>33</v>
      </c>
      <c r="D616" s="102">
        <v>240</v>
      </c>
      <c r="E616" s="87" t="s">
        <v>653</v>
      </c>
      <c r="F616" s="178">
        <v>120000</v>
      </c>
      <c r="G616" s="172">
        <f t="shared" si="19"/>
        <v>28800000</v>
      </c>
      <c r="H616" s="100"/>
    </row>
    <row r="617" spans="1:8" s="101" customFormat="1" ht="15" customHeight="1" x14ac:dyDescent="0.25">
      <c r="A617" s="180" t="s">
        <v>1186</v>
      </c>
      <c r="B617" s="188" t="s">
        <v>738</v>
      </c>
      <c r="C617" s="102" t="s">
        <v>33</v>
      </c>
      <c r="D617" s="102">
        <v>120</v>
      </c>
      <c r="E617" s="87" t="s">
        <v>653</v>
      </c>
      <c r="F617" s="178">
        <v>80000</v>
      </c>
      <c r="G617" s="172">
        <f t="shared" si="19"/>
        <v>9600000</v>
      </c>
      <c r="H617" s="100"/>
    </row>
    <row r="618" spans="1:8" s="101" customFormat="1" ht="15" customHeight="1" x14ac:dyDescent="0.25">
      <c r="A618" s="180" t="s">
        <v>1187</v>
      </c>
      <c r="B618" s="191" t="s">
        <v>742</v>
      </c>
      <c r="C618" s="29" t="s">
        <v>33</v>
      </c>
      <c r="D618" s="29">
        <v>1200</v>
      </c>
      <c r="E618" s="87" t="s">
        <v>653</v>
      </c>
      <c r="F618" s="178">
        <v>15000</v>
      </c>
      <c r="G618" s="172">
        <f t="shared" si="19"/>
        <v>18000000</v>
      </c>
      <c r="H618" s="100"/>
    </row>
    <row r="619" spans="1:8" s="101" customFormat="1" ht="15" customHeight="1" x14ac:dyDescent="0.25">
      <c r="A619" s="180" t="s">
        <v>1188</v>
      </c>
      <c r="B619" s="188" t="s">
        <v>743</v>
      </c>
      <c r="C619" s="102" t="s">
        <v>33</v>
      </c>
      <c r="D619" s="102">
        <v>120</v>
      </c>
      <c r="E619" s="87" t="s">
        <v>653</v>
      </c>
      <c r="F619" s="178">
        <v>1500000</v>
      </c>
      <c r="G619" s="172">
        <f t="shared" si="19"/>
        <v>180000000</v>
      </c>
      <c r="H619" s="100"/>
    </row>
    <row r="620" spans="1:8" s="101" customFormat="1" ht="15" customHeight="1" x14ac:dyDescent="0.25">
      <c r="A620" s="180" t="s">
        <v>1189</v>
      </c>
      <c r="B620" s="188" t="s">
        <v>744</v>
      </c>
      <c r="C620" s="102" t="s">
        <v>33</v>
      </c>
      <c r="D620" s="102">
        <v>120</v>
      </c>
      <c r="E620" s="87" t="s">
        <v>653</v>
      </c>
      <c r="F620" s="178">
        <v>1500000</v>
      </c>
      <c r="G620" s="172">
        <f t="shared" si="19"/>
        <v>180000000</v>
      </c>
      <c r="H620" s="100"/>
    </row>
    <row r="621" spans="1:8" s="101" customFormat="1" ht="15" customHeight="1" x14ac:dyDescent="0.25">
      <c r="A621" s="180" t="s">
        <v>1190</v>
      </c>
      <c r="B621" s="188" t="s">
        <v>745</v>
      </c>
      <c r="C621" s="102" t="s">
        <v>33</v>
      </c>
      <c r="D621" s="102">
        <v>120</v>
      </c>
      <c r="E621" s="87" t="s">
        <v>653</v>
      </c>
      <c r="F621" s="178">
        <v>1200000</v>
      </c>
      <c r="G621" s="172">
        <f t="shared" si="19"/>
        <v>144000000</v>
      </c>
      <c r="H621" s="100"/>
    </row>
    <row r="622" spans="1:8" s="101" customFormat="1" ht="15" customHeight="1" x14ac:dyDescent="0.25">
      <c r="A622" s="180" t="s">
        <v>1191</v>
      </c>
      <c r="B622" s="188" t="s">
        <v>746</v>
      </c>
      <c r="C622" s="102" t="s">
        <v>33</v>
      </c>
      <c r="D622" s="102">
        <v>120</v>
      </c>
      <c r="E622" s="87" t="s">
        <v>653</v>
      </c>
      <c r="F622" s="178">
        <v>1200000</v>
      </c>
      <c r="G622" s="172">
        <f t="shared" si="19"/>
        <v>144000000</v>
      </c>
      <c r="H622" s="100"/>
    </row>
    <row r="623" spans="1:8" s="101" customFormat="1" ht="15" customHeight="1" x14ac:dyDescent="0.25">
      <c r="A623" s="180" t="s">
        <v>1192</v>
      </c>
      <c r="B623" s="188" t="s">
        <v>747</v>
      </c>
      <c r="C623" s="102" t="s">
        <v>33</v>
      </c>
      <c r="D623" s="102">
        <v>240</v>
      </c>
      <c r="E623" s="87" t="s">
        <v>653</v>
      </c>
      <c r="F623" s="178">
        <v>350000</v>
      </c>
      <c r="G623" s="172">
        <f t="shared" si="19"/>
        <v>84000000</v>
      </c>
      <c r="H623" s="100"/>
    </row>
    <row r="624" spans="1:8" s="101" customFormat="1" ht="15" customHeight="1" x14ac:dyDescent="0.25">
      <c r="A624" s="180" t="s">
        <v>1193</v>
      </c>
      <c r="B624" s="89" t="s">
        <v>752</v>
      </c>
      <c r="C624" s="104" t="s">
        <v>33</v>
      </c>
      <c r="D624" s="104">
        <v>1200</v>
      </c>
      <c r="E624" s="87" t="s">
        <v>653</v>
      </c>
      <c r="F624" s="179">
        <v>230</v>
      </c>
      <c r="G624" s="172">
        <f t="shared" si="19"/>
        <v>276000</v>
      </c>
      <c r="H624" s="100"/>
    </row>
    <row r="625" spans="1:8" s="101" customFormat="1" ht="15" customHeight="1" x14ac:dyDescent="0.25">
      <c r="A625" s="180" t="s">
        <v>1194</v>
      </c>
      <c r="B625" s="89" t="s">
        <v>753</v>
      </c>
      <c r="C625" s="104" t="s">
        <v>33</v>
      </c>
      <c r="D625" s="104">
        <v>1200</v>
      </c>
      <c r="E625" s="87" t="s">
        <v>653</v>
      </c>
      <c r="F625" s="179">
        <v>200</v>
      </c>
      <c r="G625" s="172">
        <f t="shared" si="19"/>
        <v>240000</v>
      </c>
      <c r="H625" s="100"/>
    </row>
    <row r="626" spans="1:8" s="101" customFormat="1" ht="15" customHeight="1" x14ac:dyDescent="0.25">
      <c r="A626" s="180" t="s">
        <v>1195</v>
      </c>
      <c r="B626" s="89" t="s">
        <v>754</v>
      </c>
      <c r="C626" s="104" t="s">
        <v>33</v>
      </c>
      <c r="D626" s="104">
        <v>1200</v>
      </c>
      <c r="E626" s="87" t="s">
        <v>653</v>
      </c>
      <c r="F626" s="179">
        <v>270</v>
      </c>
      <c r="G626" s="172">
        <f t="shared" si="19"/>
        <v>324000</v>
      </c>
      <c r="H626" s="100"/>
    </row>
    <row r="627" spans="1:8" s="101" customFormat="1" ht="15" customHeight="1" x14ac:dyDescent="0.25">
      <c r="A627" s="180" t="s">
        <v>1196</v>
      </c>
      <c r="B627" s="89" t="s">
        <v>755</v>
      </c>
      <c r="C627" s="104" t="s">
        <v>33</v>
      </c>
      <c r="D627" s="104">
        <v>1200</v>
      </c>
      <c r="E627" s="87" t="s">
        <v>653</v>
      </c>
      <c r="F627" s="179">
        <v>400</v>
      </c>
      <c r="G627" s="172">
        <f t="shared" si="19"/>
        <v>480000</v>
      </c>
      <c r="H627" s="100"/>
    </row>
    <row r="628" spans="1:8" s="101" customFormat="1" ht="15" customHeight="1" x14ac:dyDescent="0.25">
      <c r="A628" s="180" t="s">
        <v>1197</v>
      </c>
      <c r="B628" s="89" t="s">
        <v>756</v>
      </c>
      <c r="C628" s="104" t="s">
        <v>33</v>
      </c>
      <c r="D628" s="104">
        <v>1200</v>
      </c>
      <c r="E628" s="87" t="s">
        <v>653</v>
      </c>
      <c r="F628" s="179">
        <v>1250</v>
      </c>
      <c r="G628" s="172">
        <f t="shared" si="19"/>
        <v>1500000</v>
      </c>
      <c r="H628" s="100"/>
    </row>
    <row r="629" spans="1:8" s="101" customFormat="1" ht="15" customHeight="1" x14ac:dyDescent="0.25">
      <c r="A629" s="180" t="s">
        <v>1198</v>
      </c>
      <c r="B629" s="89" t="s">
        <v>757</v>
      </c>
      <c r="C629" s="104" t="s">
        <v>33</v>
      </c>
      <c r="D629" s="104">
        <v>1200</v>
      </c>
      <c r="E629" s="87" t="s">
        <v>653</v>
      </c>
      <c r="F629" s="179">
        <v>1500</v>
      </c>
      <c r="G629" s="172">
        <f t="shared" si="19"/>
        <v>1800000</v>
      </c>
      <c r="H629" s="100"/>
    </row>
    <row r="630" spans="1:8" s="101" customFormat="1" ht="15" customHeight="1" x14ac:dyDescent="0.25">
      <c r="A630" s="180" t="s">
        <v>1199</v>
      </c>
      <c r="B630" s="89" t="s">
        <v>758</v>
      </c>
      <c r="C630" s="104" t="s">
        <v>33</v>
      </c>
      <c r="D630" s="104">
        <v>1200</v>
      </c>
      <c r="E630" s="87" t="s">
        <v>653</v>
      </c>
      <c r="F630" s="179">
        <v>1400</v>
      </c>
      <c r="G630" s="172">
        <f t="shared" si="19"/>
        <v>1680000</v>
      </c>
      <c r="H630" s="100"/>
    </row>
    <row r="631" spans="1:8" s="101" customFormat="1" ht="15" customHeight="1" x14ac:dyDescent="0.25">
      <c r="A631" s="180" t="s">
        <v>1200</v>
      </c>
      <c r="B631" s="89" t="s">
        <v>759</v>
      </c>
      <c r="C631" s="104" t="s">
        <v>33</v>
      </c>
      <c r="D631" s="104">
        <v>600</v>
      </c>
      <c r="E631" s="87" t="s">
        <v>653</v>
      </c>
      <c r="F631" s="179">
        <v>8000</v>
      </c>
      <c r="G631" s="172">
        <f t="shared" si="19"/>
        <v>4800000</v>
      </c>
      <c r="H631" s="100"/>
    </row>
    <row r="632" spans="1:8" s="101" customFormat="1" ht="15" customHeight="1" x14ac:dyDescent="0.25">
      <c r="A632" s="180" t="s">
        <v>1201</v>
      </c>
      <c r="B632" s="188" t="s">
        <v>760</v>
      </c>
      <c r="C632" s="102" t="s">
        <v>33</v>
      </c>
      <c r="D632" s="102">
        <v>240</v>
      </c>
      <c r="E632" s="87" t="s">
        <v>653</v>
      </c>
      <c r="F632" s="179">
        <v>4200</v>
      </c>
      <c r="G632" s="172">
        <f t="shared" si="19"/>
        <v>1008000</v>
      </c>
      <c r="H632" s="100"/>
    </row>
    <row r="633" spans="1:8" s="101" customFormat="1" ht="15" customHeight="1" x14ac:dyDescent="0.25">
      <c r="A633" s="180" t="s">
        <v>1202</v>
      </c>
      <c r="B633" s="188" t="s">
        <v>761</v>
      </c>
      <c r="C633" s="102" t="s">
        <v>33</v>
      </c>
      <c r="D633" s="102">
        <v>1800</v>
      </c>
      <c r="E633" s="87" t="s">
        <v>653</v>
      </c>
      <c r="F633" s="179">
        <v>6400</v>
      </c>
      <c r="G633" s="172">
        <f t="shared" si="19"/>
        <v>11520000</v>
      </c>
      <c r="H633" s="100"/>
    </row>
    <row r="634" spans="1:8" s="101" customFormat="1" ht="15" customHeight="1" x14ac:dyDescent="0.25">
      <c r="A634" s="180" t="s">
        <v>1203</v>
      </c>
      <c r="B634" s="191" t="s">
        <v>762</v>
      </c>
      <c r="C634" s="29" t="s">
        <v>33</v>
      </c>
      <c r="D634" s="29">
        <v>240</v>
      </c>
      <c r="E634" s="87" t="s">
        <v>653</v>
      </c>
      <c r="F634" s="179">
        <v>8500</v>
      </c>
      <c r="G634" s="172">
        <f t="shared" si="19"/>
        <v>2040000</v>
      </c>
      <c r="H634" s="100"/>
    </row>
    <row r="635" spans="1:8" s="101" customFormat="1" ht="15" customHeight="1" x14ac:dyDescent="0.25">
      <c r="A635" s="180" t="s">
        <v>1204</v>
      </c>
      <c r="B635" s="191" t="s">
        <v>763</v>
      </c>
      <c r="C635" s="29" t="s">
        <v>33</v>
      </c>
      <c r="D635" s="29">
        <v>240</v>
      </c>
      <c r="E635" s="87" t="s">
        <v>653</v>
      </c>
      <c r="F635" s="179">
        <v>19500</v>
      </c>
      <c r="G635" s="172">
        <f t="shared" si="19"/>
        <v>4680000</v>
      </c>
      <c r="H635" s="100"/>
    </row>
    <row r="636" spans="1:8" s="101" customFormat="1" ht="15" customHeight="1" x14ac:dyDescent="0.25">
      <c r="A636" s="180" t="s">
        <v>1205</v>
      </c>
      <c r="B636" s="191" t="s">
        <v>764</v>
      </c>
      <c r="C636" s="29" t="s">
        <v>33</v>
      </c>
      <c r="D636" s="29">
        <v>240</v>
      </c>
      <c r="E636" s="87" t="s">
        <v>653</v>
      </c>
      <c r="F636" s="178">
        <v>50000</v>
      </c>
      <c r="G636" s="172">
        <f t="shared" si="19"/>
        <v>12000000</v>
      </c>
      <c r="H636" s="100"/>
    </row>
    <row r="637" spans="1:8" s="101" customFormat="1" ht="15" customHeight="1" x14ac:dyDescent="0.25">
      <c r="A637" s="180" t="s">
        <v>1206</v>
      </c>
      <c r="B637" s="190" t="s">
        <v>765</v>
      </c>
      <c r="C637" s="29" t="s">
        <v>33</v>
      </c>
      <c r="D637" s="29">
        <v>240</v>
      </c>
      <c r="E637" s="87" t="s">
        <v>653</v>
      </c>
      <c r="F637" s="178">
        <v>48000</v>
      </c>
      <c r="G637" s="172">
        <f t="shared" si="19"/>
        <v>11520000</v>
      </c>
      <c r="H637" s="100"/>
    </row>
    <row r="638" spans="1:8" s="101" customFormat="1" ht="15" customHeight="1" x14ac:dyDescent="0.25">
      <c r="A638" s="180" t="s">
        <v>1207</v>
      </c>
      <c r="B638" s="191" t="s">
        <v>766</v>
      </c>
      <c r="C638" s="102" t="s">
        <v>33</v>
      </c>
      <c r="D638" s="102">
        <v>1200</v>
      </c>
      <c r="E638" s="87" t="s">
        <v>653</v>
      </c>
      <c r="F638" s="178">
        <v>15000</v>
      </c>
      <c r="G638" s="172">
        <f t="shared" si="19"/>
        <v>18000000</v>
      </c>
      <c r="H638" s="100"/>
    </row>
    <row r="639" spans="1:8" s="101" customFormat="1" ht="15" customHeight="1" x14ac:dyDescent="0.25">
      <c r="A639" s="180" t="s">
        <v>1208</v>
      </c>
      <c r="B639" s="191" t="s">
        <v>767</v>
      </c>
      <c r="C639" s="102" t="s">
        <v>33</v>
      </c>
      <c r="D639" s="102">
        <v>240</v>
      </c>
      <c r="E639" s="87" t="s">
        <v>653</v>
      </c>
      <c r="F639" s="178">
        <v>12000</v>
      </c>
      <c r="G639" s="172">
        <f t="shared" si="19"/>
        <v>2880000</v>
      </c>
      <c r="H639" s="100"/>
    </row>
    <row r="640" spans="1:8" s="101" customFormat="1" ht="15" customHeight="1" x14ac:dyDescent="0.25">
      <c r="A640" s="180" t="s">
        <v>1209</v>
      </c>
      <c r="B640" s="191" t="s">
        <v>768</v>
      </c>
      <c r="C640" s="29" t="s">
        <v>33</v>
      </c>
      <c r="D640" s="29">
        <v>1200</v>
      </c>
      <c r="E640" s="87" t="s">
        <v>653</v>
      </c>
      <c r="F640" s="178">
        <v>12500</v>
      </c>
      <c r="G640" s="172">
        <f t="shared" si="19"/>
        <v>15000000</v>
      </c>
      <c r="H640" s="100"/>
    </row>
    <row r="641" spans="1:8" s="101" customFormat="1" ht="15" customHeight="1" x14ac:dyDescent="0.25">
      <c r="A641" s="180" t="s">
        <v>1210</v>
      </c>
      <c r="B641" s="41" t="s">
        <v>772</v>
      </c>
      <c r="C641" s="102" t="s">
        <v>33</v>
      </c>
      <c r="D641" s="102">
        <v>32</v>
      </c>
      <c r="E641" s="87" t="s">
        <v>653</v>
      </c>
      <c r="F641" s="178">
        <v>2500000</v>
      </c>
      <c r="G641" s="172">
        <f t="shared" si="19"/>
        <v>80000000</v>
      </c>
      <c r="H641" s="100"/>
    </row>
    <row r="642" spans="1:8" s="101" customFormat="1" ht="15" customHeight="1" x14ac:dyDescent="0.25">
      <c r="A642" s="180" t="s">
        <v>1211</v>
      </c>
      <c r="B642" s="189" t="s">
        <v>773</v>
      </c>
      <c r="C642" s="103" t="s">
        <v>33</v>
      </c>
      <c r="D642" s="103">
        <v>960</v>
      </c>
      <c r="E642" s="87" t="s">
        <v>653</v>
      </c>
      <c r="F642" s="179">
        <v>31200</v>
      </c>
      <c r="G642" s="172">
        <f t="shared" si="19"/>
        <v>29952000</v>
      </c>
      <c r="H642" s="100"/>
    </row>
    <row r="643" spans="1:8" s="101" customFormat="1" ht="15" customHeight="1" x14ac:dyDescent="0.25">
      <c r="A643" s="180" t="s">
        <v>1212</v>
      </c>
      <c r="B643" s="189" t="s">
        <v>774</v>
      </c>
      <c r="C643" s="103" t="s">
        <v>33</v>
      </c>
      <c r="D643" s="103">
        <v>960</v>
      </c>
      <c r="E643" s="87" t="s">
        <v>653</v>
      </c>
      <c r="F643" s="179">
        <v>31200</v>
      </c>
      <c r="G643" s="172">
        <f t="shared" si="19"/>
        <v>29952000</v>
      </c>
      <c r="H643" s="100"/>
    </row>
    <row r="644" spans="1:8" s="101" customFormat="1" ht="15" customHeight="1" x14ac:dyDescent="0.25">
      <c r="A644" s="180" t="s">
        <v>1213</v>
      </c>
      <c r="B644" s="190" t="s">
        <v>775</v>
      </c>
      <c r="C644" s="102" t="s">
        <v>33</v>
      </c>
      <c r="D644" s="102">
        <v>960</v>
      </c>
      <c r="E644" s="87" t="s">
        <v>653</v>
      </c>
      <c r="F644" s="179">
        <v>39100</v>
      </c>
      <c r="G644" s="172">
        <f t="shared" si="19"/>
        <v>37536000</v>
      </c>
      <c r="H644" s="100"/>
    </row>
    <row r="645" spans="1:8" s="101" customFormat="1" ht="15" customHeight="1" x14ac:dyDescent="0.25">
      <c r="A645" s="180" t="s">
        <v>1214</v>
      </c>
      <c r="B645" s="190" t="s">
        <v>776</v>
      </c>
      <c r="C645" s="102" t="s">
        <v>33</v>
      </c>
      <c r="D645" s="102">
        <v>960</v>
      </c>
      <c r="E645" s="87" t="s">
        <v>653</v>
      </c>
      <c r="F645" s="179">
        <v>39100</v>
      </c>
      <c r="G645" s="172">
        <f t="shared" si="19"/>
        <v>37536000</v>
      </c>
      <c r="H645" s="100"/>
    </row>
    <row r="646" spans="1:8" s="101" customFormat="1" ht="15" customHeight="1" x14ac:dyDescent="0.25">
      <c r="A646" s="180" t="s">
        <v>1215</v>
      </c>
      <c r="B646" s="190" t="s">
        <v>777</v>
      </c>
      <c r="C646" s="102" t="s">
        <v>33</v>
      </c>
      <c r="D646" s="102">
        <v>480</v>
      </c>
      <c r="E646" s="87" t="s">
        <v>653</v>
      </c>
      <c r="F646" s="179">
        <v>39100</v>
      </c>
      <c r="G646" s="172">
        <f t="shared" si="19"/>
        <v>18768000</v>
      </c>
      <c r="H646" s="100"/>
    </row>
    <row r="647" spans="1:8" s="101" customFormat="1" ht="15" customHeight="1" x14ac:dyDescent="0.25">
      <c r="A647" s="180" t="s">
        <v>1216</v>
      </c>
      <c r="B647" s="190" t="s">
        <v>778</v>
      </c>
      <c r="C647" s="102" t="s">
        <v>33</v>
      </c>
      <c r="D647" s="102">
        <v>360</v>
      </c>
      <c r="E647" s="87" t="s">
        <v>653</v>
      </c>
      <c r="F647" s="179">
        <v>39100</v>
      </c>
      <c r="G647" s="172">
        <f t="shared" si="19"/>
        <v>14076000</v>
      </c>
      <c r="H647" s="100"/>
    </row>
    <row r="648" spans="1:8" s="101" customFormat="1" ht="15" customHeight="1" x14ac:dyDescent="0.25">
      <c r="A648" s="180" t="s">
        <v>1217</v>
      </c>
      <c r="B648" s="189" t="s">
        <v>780</v>
      </c>
      <c r="C648" s="103" t="s">
        <v>578</v>
      </c>
      <c r="D648" s="103">
        <v>240</v>
      </c>
      <c r="E648" s="87" t="s">
        <v>653</v>
      </c>
      <c r="F648" s="178">
        <v>110000</v>
      </c>
      <c r="G648" s="172">
        <f t="shared" si="19"/>
        <v>26400000</v>
      </c>
      <c r="H648" s="100"/>
    </row>
    <row r="649" spans="1:8" s="101" customFormat="1" ht="15" customHeight="1" x14ac:dyDescent="0.25">
      <c r="A649" s="180" t="s">
        <v>1218</v>
      </c>
      <c r="B649" s="190" t="s">
        <v>781</v>
      </c>
      <c r="C649" s="102" t="s">
        <v>33</v>
      </c>
      <c r="D649" s="102">
        <v>360</v>
      </c>
      <c r="E649" s="87" t="s">
        <v>653</v>
      </c>
      <c r="F649" s="178">
        <v>15000</v>
      </c>
      <c r="G649" s="172">
        <f t="shared" si="19"/>
        <v>5400000</v>
      </c>
      <c r="H649" s="100"/>
    </row>
    <row r="650" spans="1:8" s="101" customFormat="1" ht="15" customHeight="1" x14ac:dyDescent="0.25">
      <c r="A650" s="180" t="s">
        <v>1219</v>
      </c>
      <c r="B650" s="188" t="s">
        <v>782</v>
      </c>
      <c r="C650" s="102" t="s">
        <v>578</v>
      </c>
      <c r="D650" s="102">
        <v>24</v>
      </c>
      <c r="E650" s="87" t="s">
        <v>653</v>
      </c>
      <c r="F650" s="178">
        <v>120000</v>
      </c>
      <c r="G650" s="172">
        <f t="shared" si="19"/>
        <v>2880000</v>
      </c>
      <c r="H650" s="100"/>
    </row>
    <row r="651" spans="1:8" s="101" customFormat="1" ht="15" customHeight="1" x14ac:dyDescent="0.25">
      <c r="A651" s="180" t="s">
        <v>1220</v>
      </c>
      <c r="B651" s="189" t="s">
        <v>783</v>
      </c>
      <c r="C651" s="103" t="s">
        <v>33</v>
      </c>
      <c r="D651" s="103">
        <v>480</v>
      </c>
      <c r="E651" s="87" t="s">
        <v>653</v>
      </c>
      <c r="F651" s="178">
        <v>35000</v>
      </c>
      <c r="G651" s="172">
        <f t="shared" si="19"/>
        <v>16800000</v>
      </c>
      <c r="H651" s="100"/>
    </row>
    <row r="652" spans="1:8" s="101" customFormat="1" ht="15" customHeight="1" x14ac:dyDescent="0.25">
      <c r="A652" s="180" t="s">
        <v>1221</v>
      </c>
      <c r="B652" s="188" t="s">
        <v>784</v>
      </c>
      <c r="C652" s="102" t="s">
        <v>33</v>
      </c>
      <c r="D652" s="102">
        <v>480</v>
      </c>
      <c r="E652" s="87" t="s">
        <v>653</v>
      </c>
      <c r="F652" s="178">
        <v>22000</v>
      </c>
      <c r="G652" s="172">
        <f t="shared" ref="G652:G704" si="20">F652*D652</f>
        <v>10560000</v>
      </c>
      <c r="H652" s="100"/>
    </row>
    <row r="653" spans="1:8" s="101" customFormat="1" ht="15" customHeight="1" x14ac:dyDescent="0.25">
      <c r="A653" s="180" t="s">
        <v>1222</v>
      </c>
      <c r="B653" s="188" t="s">
        <v>785</v>
      </c>
      <c r="C653" s="102" t="s">
        <v>33</v>
      </c>
      <c r="D653" s="102">
        <v>960</v>
      </c>
      <c r="E653" s="87" t="s">
        <v>653</v>
      </c>
      <c r="F653" s="178">
        <v>25000</v>
      </c>
      <c r="G653" s="172">
        <f t="shared" si="20"/>
        <v>24000000</v>
      </c>
      <c r="H653" s="100"/>
    </row>
    <row r="654" spans="1:8" s="101" customFormat="1" ht="15" customHeight="1" x14ac:dyDescent="0.25">
      <c r="A654" s="180" t="s">
        <v>1223</v>
      </c>
      <c r="B654" s="190" t="s">
        <v>787</v>
      </c>
      <c r="C654" s="102" t="s">
        <v>33</v>
      </c>
      <c r="D654" s="102">
        <v>600</v>
      </c>
      <c r="E654" s="87" t="s">
        <v>653</v>
      </c>
      <c r="F654" s="178">
        <v>20000</v>
      </c>
      <c r="G654" s="172">
        <f t="shared" si="20"/>
        <v>12000000</v>
      </c>
      <c r="H654" s="100"/>
    </row>
    <row r="655" spans="1:8" s="101" customFormat="1" ht="15" customHeight="1" x14ac:dyDescent="0.25">
      <c r="A655" s="180" t="s">
        <v>1224</v>
      </c>
      <c r="B655" s="190" t="s">
        <v>789</v>
      </c>
      <c r="C655" s="102" t="s">
        <v>33</v>
      </c>
      <c r="D655" s="102">
        <v>60</v>
      </c>
      <c r="E655" s="87" t="s">
        <v>653</v>
      </c>
      <c r="F655" s="178">
        <v>1207512</v>
      </c>
      <c r="G655" s="172">
        <f t="shared" si="20"/>
        <v>72450720</v>
      </c>
      <c r="H655" s="100"/>
    </row>
    <row r="656" spans="1:8" s="101" customFormat="1" ht="15" customHeight="1" x14ac:dyDescent="0.25">
      <c r="A656" s="180" t="s">
        <v>1225</v>
      </c>
      <c r="B656" s="189" t="s">
        <v>790</v>
      </c>
      <c r="C656" s="103" t="s">
        <v>33</v>
      </c>
      <c r="D656" s="103">
        <v>1200</v>
      </c>
      <c r="E656" s="87" t="s">
        <v>653</v>
      </c>
      <c r="F656" s="178">
        <v>45000</v>
      </c>
      <c r="G656" s="172">
        <f t="shared" si="20"/>
        <v>54000000</v>
      </c>
      <c r="H656" s="100"/>
    </row>
    <row r="657" spans="1:8" s="101" customFormat="1" ht="15" customHeight="1" x14ac:dyDescent="0.25">
      <c r="A657" s="180" t="s">
        <v>1226</v>
      </c>
      <c r="B657" s="193" t="s">
        <v>791</v>
      </c>
      <c r="C657" s="104" t="s">
        <v>33</v>
      </c>
      <c r="D657" s="104">
        <v>240</v>
      </c>
      <c r="E657" s="87" t="s">
        <v>653</v>
      </c>
      <c r="F657" s="178">
        <v>150000</v>
      </c>
      <c r="G657" s="172">
        <f t="shared" si="20"/>
        <v>36000000</v>
      </c>
      <c r="H657" s="100"/>
    </row>
    <row r="658" spans="1:8" s="101" customFormat="1" ht="15" customHeight="1" x14ac:dyDescent="0.25">
      <c r="A658" s="180" t="s">
        <v>1227</v>
      </c>
      <c r="B658" s="89" t="s">
        <v>792</v>
      </c>
      <c r="C658" s="104" t="s">
        <v>33</v>
      </c>
      <c r="D658" s="104">
        <v>120</v>
      </c>
      <c r="E658" s="87" t="s">
        <v>653</v>
      </c>
      <c r="F658" s="178">
        <v>150000</v>
      </c>
      <c r="G658" s="172">
        <f t="shared" si="20"/>
        <v>18000000</v>
      </c>
      <c r="H658" s="100"/>
    </row>
    <row r="659" spans="1:8" s="101" customFormat="1" ht="15" customHeight="1" x14ac:dyDescent="0.25">
      <c r="A659" s="180" t="s">
        <v>1228</v>
      </c>
      <c r="B659" s="191" t="s">
        <v>793</v>
      </c>
      <c r="C659" s="29" t="s">
        <v>33</v>
      </c>
      <c r="D659" s="29">
        <v>120</v>
      </c>
      <c r="E659" s="87" t="s">
        <v>653</v>
      </c>
      <c r="F659" s="178">
        <v>150000</v>
      </c>
      <c r="G659" s="172">
        <f t="shared" si="20"/>
        <v>18000000</v>
      </c>
      <c r="H659" s="100"/>
    </row>
    <row r="660" spans="1:8" s="101" customFormat="1" ht="15" customHeight="1" x14ac:dyDescent="0.25">
      <c r="A660" s="180" t="s">
        <v>1229</v>
      </c>
      <c r="B660" s="190" t="s">
        <v>794</v>
      </c>
      <c r="C660" s="103" t="s">
        <v>33</v>
      </c>
      <c r="D660" s="103">
        <v>360</v>
      </c>
      <c r="E660" s="87" t="s">
        <v>653</v>
      </c>
      <c r="F660" s="178">
        <v>15000</v>
      </c>
      <c r="G660" s="172">
        <f t="shared" si="20"/>
        <v>5400000</v>
      </c>
      <c r="H660" s="100"/>
    </row>
    <row r="661" spans="1:8" s="101" customFormat="1" ht="15" customHeight="1" x14ac:dyDescent="0.25">
      <c r="A661" s="180" t="s">
        <v>1230</v>
      </c>
      <c r="B661" s="190" t="s">
        <v>795</v>
      </c>
      <c r="C661" s="102" t="s">
        <v>33</v>
      </c>
      <c r="D661" s="102">
        <v>600</v>
      </c>
      <c r="E661" s="87" t="s">
        <v>653</v>
      </c>
      <c r="F661" s="178">
        <v>3200</v>
      </c>
      <c r="G661" s="172">
        <f t="shared" si="20"/>
        <v>1920000</v>
      </c>
      <c r="H661" s="100"/>
    </row>
    <row r="662" spans="1:8" s="101" customFormat="1" ht="15" customHeight="1" x14ac:dyDescent="0.25">
      <c r="A662" s="180" t="s">
        <v>1231</v>
      </c>
      <c r="B662" s="191" t="s">
        <v>802</v>
      </c>
      <c r="C662" s="104" t="s">
        <v>33</v>
      </c>
      <c r="D662" s="104">
        <v>1200</v>
      </c>
      <c r="E662" s="87" t="s">
        <v>653</v>
      </c>
      <c r="F662" s="179">
        <v>860</v>
      </c>
      <c r="G662" s="172">
        <f t="shared" si="20"/>
        <v>1032000</v>
      </c>
      <c r="H662" s="100"/>
    </row>
    <row r="663" spans="1:8" s="101" customFormat="1" ht="15" customHeight="1" x14ac:dyDescent="0.25">
      <c r="A663" s="180" t="s">
        <v>1232</v>
      </c>
      <c r="B663" s="191" t="s">
        <v>803</v>
      </c>
      <c r="C663" s="104" t="s">
        <v>33</v>
      </c>
      <c r="D663" s="104">
        <v>1200</v>
      </c>
      <c r="E663" s="87" t="s">
        <v>653</v>
      </c>
      <c r="F663" s="179">
        <v>1140</v>
      </c>
      <c r="G663" s="172">
        <f t="shared" si="20"/>
        <v>1368000</v>
      </c>
      <c r="H663" s="100"/>
    </row>
    <row r="664" spans="1:8" s="101" customFormat="1" ht="15" customHeight="1" x14ac:dyDescent="0.25">
      <c r="A664" s="180" t="s">
        <v>1233</v>
      </c>
      <c r="B664" s="191" t="s">
        <v>804</v>
      </c>
      <c r="C664" s="104" t="s">
        <v>33</v>
      </c>
      <c r="D664" s="104">
        <v>960</v>
      </c>
      <c r="E664" s="87" t="s">
        <v>653</v>
      </c>
      <c r="F664" s="179">
        <v>2090</v>
      </c>
      <c r="G664" s="172">
        <f t="shared" si="20"/>
        <v>2006400</v>
      </c>
      <c r="H664" s="100"/>
    </row>
    <row r="665" spans="1:8" s="101" customFormat="1" ht="15" customHeight="1" x14ac:dyDescent="0.25">
      <c r="A665" s="180" t="s">
        <v>1234</v>
      </c>
      <c r="B665" s="191" t="s">
        <v>805</v>
      </c>
      <c r="C665" s="104" t="s">
        <v>33</v>
      </c>
      <c r="D665" s="104">
        <v>1200</v>
      </c>
      <c r="E665" s="87" t="s">
        <v>653</v>
      </c>
      <c r="F665" s="179">
        <v>2090</v>
      </c>
      <c r="G665" s="172">
        <f t="shared" si="20"/>
        <v>2508000</v>
      </c>
      <c r="H665" s="100"/>
    </row>
    <row r="666" spans="1:8" s="101" customFormat="1" ht="15" customHeight="1" x14ac:dyDescent="0.25">
      <c r="A666" s="180" t="s">
        <v>1235</v>
      </c>
      <c r="B666" s="191" t="s">
        <v>806</v>
      </c>
      <c r="C666" s="104" t="s">
        <v>33</v>
      </c>
      <c r="D666" s="104">
        <v>480</v>
      </c>
      <c r="E666" s="87" t="s">
        <v>653</v>
      </c>
      <c r="F666" s="179">
        <v>6794</v>
      </c>
      <c r="G666" s="172">
        <f t="shared" si="20"/>
        <v>3261120</v>
      </c>
      <c r="H666" s="100"/>
    </row>
    <row r="667" spans="1:8" s="101" customFormat="1" ht="15" customHeight="1" x14ac:dyDescent="0.25">
      <c r="A667" s="180" t="s">
        <v>1236</v>
      </c>
      <c r="B667" s="191" t="s">
        <v>807</v>
      </c>
      <c r="C667" s="104" t="s">
        <v>33</v>
      </c>
      <c r="D667" s="104">
        <v>480</v>
      </c>
      <c r="E667" s="87" t="s">
        <v>653</v>
      </c>
      <c r="F667" s="179">
        <v>14500</v>
      </c>
      <c r="G667" s="172">
        <f t="shared" si="20"/>
        <v>6960000</v>
      </c>
      <c r="H667" s="100"/>
    </row>
    <row r="668" spans="1:8" s="101" customFormat="1" ht="15" customHeight="1" x14ac:dyDescent="0.25">
      <c r="A668" s="180" t="s">
        <v>1237</v>
      </c>
      <c r="B668" s="191" t="s">
        <v>808</v>
      </c>
      <c r="C668" s="104" t="s">
        <v>33</v>
      </c>
      <c r="D668" s="104">
        <v>960</v>
      </c>
      <c r="E668" s="87" t="s">
        <v>653</v>
      </c>
      <c r="F668" s="179">
        <v>4181</v>
      </c>
      <c r="G668" s="172">
        <f t="shared" si="20"/>
        <v>4013760</v>
      </c>
      <c r="H668" s="100"/>
    </row>
    <row r="669" spans="1:8" s="101" customFormat="1" ht="15" customHeight="1" x14ac:dyDescent="0.25">
      <c r="A669" s="180" t="s">
        <v>1238</v>
      </c>
      <c r="B669" s="191" t="s">
        <v>809</v>
      </c>
      <c r="C669" s="104" t="s">
        <v>33</v>
      </c>
      <c r="D669" s="104">
        <v>480</v>
      </c>
      <c r="E669" s="87" t="s">
        <v>653</v>
      </c>
      <c r="F669" s="179">
        <v>8121</v>
      </c>
      <c r="G669" s="172">
        <f t="shared" si="20"/>
        <v>3898080</v>
      </c>
      <c r="H669" s="100"/>
    </row>
    <row r="670" spans="1:8" s="101" customFormat="1" ht="15" customHeight="1" x14ac:dyDescent="0.25">
      <c r="A670" s="180" t="s">
        <v>1239</v>
      </c>
      <c r="B670" s="191" t="s">
        <v>810</v>
      </c>
      <c r="C670" s="104" t="s">
        <v>33</v>
      </c>
      <c r="D670" s="104">
        <v>600</v>
      </c>
      <c r="E670" s="87" t="s">
        <v>653</v>
      </c>
      <c r="F670" s="179">
        <v>8121</v>
      </c>
      <c r="G670" s="172">
        <f t="shared" si="20"/>
        <v>4872600</v>
      </c>
      <c r="H670" s="100"/>
    </row>
    <row r="671" spans="1:8" s="101" customFormat="1" ht="15" customHeight="1" x14ac:dyDescent="0.25">
      <c r="A671" s="180" t="s">
        <v>1240</v>
      </c>
      <c r="B671" s="191" t="s">
        <v>811</v>
      </c>
      <c r="C671" s="104" t="s">
        <v>33</v>
      </c>
      <c r="D671" s="104">
        <v>480</v>
      </c>
      <c r="E671" s="87" t="s">
        <v>653</v>
      </c>
      <c r="F671" s="178">
        <v>10000</v>
      </c>
      <c r="G671" s="172">
        <f t="shared" si="20"/>
        <v>4800000</v>
      </c>
      <c r="H671" s="100"/>
    </row>
    <row r="672" spans="1:8" s="101" customFormat="1" ht="15" customHeight="1" x14ac:dyDescent="0.25">
      <c r="A672" s="180" t="s">
        <v>1241</v>
      </c>
      <c r="B672" s="191" t="s">
        <v>812</v>
      </c>
      <c r="C672" s="104" t="s">
        <v>33</v>
      </c>
      <c r="D672" s="104">
        <v>480</v>
      </c>
      <c r="E672" s="87" t="s">
        <v>653</v>
      </c>
      <c r="F672" s="178">
        <v>12000</v>
      </c>
      <c r="G672" s="172">
        <f t="shared" si="20"/>
        <v>5760000</v>
      </c>
      <c r="H672" s="100"/>
    </row>
    <row r="673" spans="1:8" s="101" customFormat="1" ht="15" customHeight="1" x14ac:dyDescent="0.25">
      <c r="A673" s="180" t="s">
        <v>1242</v>
      </c>
      <c r="B673" s="191" t="s">
        <v>813</v>
      </c>
      <c r="C673" s="104" t="s">
        <v>33</v>
      </c>
      <c r="D673" s="104">
        <v>480</v>
      </c>
      <c r="E673" s="87" t="s">
        <v>653</v>
      </c>
      <c r="F673" s="178">
        <v>14000</v>
      </c>
      <c r="G673" s="172">
        <f t="shared" si="20"/>
        <v>6720000</v>
      </c>
      <c r="H673" s="100"/>
    </row>
    <row r="674" spans="1:8" s="101" customFormat="1" ht="15" customHeight="1" x14ac:dyDescent="0.25">
      <c r="A674" s="180" t="s">
        <v>1243</v>
      </c>
      <c r="B674" s="191" t="s">
        <v>814</v>
      </c>
      <c r="C674" s="104" t="s">
        <v>33</v>
      </c>
      <c r="D674" s="104">
        <v>960</v>
      </c>
      <c r="E674" s="87" t="s">
        <v>653</v>
      </c>
      <c r="F674" s="178">
        <v>11000</v>
      </c>
      <c r="G674" s="172">
        <f t="shared" si="20"/>
        <v>10560000</v>
      </c>
      <c r="H674" s="100"/>
    </row>
    <row r="675" spans="1:8" s="101" customFormat="1" ht="15" customHeight="1" x14ac:dyDescent="0.25">
      <c r="A675" s="180" t="s">
        <v>1244</v>
      </c>
      <c r="B675" s="191" t="s">
        <v>815</v>
      </c>
      <c r="C675" s="104" t="s">
        <v>33</v>
      </c>
      <c r="D675" s="104">
        <v>480</v>
      </c>
      <c r="E675" s="87" t="s">
        <v>653</v>
      </c>
      <c r="F675" s="178">
        <v>12000</v>
      </c>
      <c r="G675" s="172">
        <f t="shared" si="20"/>
        <v>5760000</v>
      </c>
      <c r="H675" s="100"/>
    </row>
    <row r="676" spans="1:8" s="101" customFormat="1" ht="15" customHeight="1" x14ac:dyDescent="0.25">
      <c r="A676" s="180" t="s">
        <v>1245</v>
      </c>
      <c r="B676" s="191" t="s">
        <v>816</v>
      </c>
      <c r="C676" s="104" t="s">
        <v>33</v>
      </c>
      <c r="D676" s="104">
        <v>600</v>
      </c>
      <c r="E676" s="87" t="s">
        <v>653</v>
      </c>
      <c r="F676" s="178">
        <v>14000</v>
      </c>
      <c r="G676" s="172">
        <f t="shared" si="20"/>
        <v>8400000</v>
      </c>
      <c r="H676" s="100"/>
    </row>
    <row r="677" spans="1:8" s="101" customFormat="1" ht="15" customHeight="1" x14ac:dyDescent="0.25">
      <c r="A677" s="180" t="s">
        <v>1246</v>
      </c>
      <c r="B677" s="191" t="s">
        <v>817</v>
      </c>
      <c r="C677" s="104" t="s">
        <v>33</v>
      </c>
      <c r="D677" s="104">
        <v>480</v>
      </c>
      <c r="E677" s="87" t="s">
        <v>653</v>
      </c>
      <c r="F677" s="178">
        <v>3200</v>
      </c>
      <c r="G677" s="172">
        <f t="shared" si="20"/>
        <v>1536000</v>
      </c>
      <c r="H677" s="100"/>
    </row>
    <row r="678" spans="1:8" s="101" customFormat="1" ht="15" customHeight="1" x14ac:dyDescent="0.25">
      <c r="A678" s="180" t="s">
        <v>1247</v>
      </c>
      <c r="B678" s="191" t="s">
        <v>818</v>
      </c>
      <c r="C678" s="104" t="s">
        <v>33</v>
      </c>
      <c r="D678" s="104">
        <v>720</v>
      </c>
      <c r="E678" s="87" t="s">
        <v>653</v>
      </c>
      <c r="F678" s="178">
        <v>5500</v>
      </c>
      <c r="G678" s="172">
        <f t="shared" si="20"/>
        <v>3960000</v>
      </c>
      <c r="H678" s="100"/>
    </row>
    <row r="679" spans="1:8" s="101" customFormat="1" ht="15" customHeight="1" x14ac:dyDescent="0.25">
      <c r="A679" s="180" t="s">
        <v>1337</v>
      </c>
      <c r="B679" s="191" t="s">
        <v>819</v>
      </c>
      <c r="C679" s="104" t="s">
        <v>33</v>
      </c>
      <c r="D679" s="104">
        <v>480</v>
      </c>
      <c r="E679" s="87" t="s">
        <v>653</v>
      </c>
      <c r="F679" s="178">
        <v>5000</v>
      </c>
      <c r="G679" s="172">
        <f t="shared" si="20"/>
        <v>2400000</v>
      </c>
      <c r="H679" s="100"/>
    </row>
    <row r="680" spans="1:8" s="101" customFormat="1" ht="15" customHeight="1" x14ac:dyDescent="0.25">
      <c r="A680" s="180" t="s">
        <v>1338</v>
      </c>
      <c r="B680" s="191" t="s">
        <v>820</v>
      </c>
      <c r="C680" s="104" t="s">
        <v>33</v>
      </c>
      <c r="D680" s="104">
        <v>480</v>
      </c>
      <c r="E680" s="87" t="s">
        <v>653</v>
      </c>
      <c r="F680" s="178">
        <v>5200</v>
      </c>
      <c r="G680" s="172">
        <f t="shared" si="20"/>
        <v>2496000</v>
      </c>
      <c r="H680" s="100"/>
    </row>
    <row r="681" spans="1:8" s="101" customFormat="1" ht="15" customHeight="1" x14ac:dyDescent="0.25">
      <c r="A681" s="180" t="s">
        <v>1339</v>
      </c>
      <c r="B681" s="191" t="s">
        <v>821</v>
      </c>
      <c r="C681" s="104" t="s">
        <v>33</v>
      </c>
      <c r="D681" s="104">
        <v>720</v>
      </c>
      <c r="E681" s="87" t="s">
        <v>653</v>
      </c>
      <c r="F681" s="178">
        <v>5000</v>
      </c>
      <c r="G681" s="172">
        <f t="shared" si="20"/>
        <v>3600000</v>
      </c>
      <c r="H681" s="100"/>
    </row>
    <row r="682" spans="1:8" s="101" customFormat="1" ht="15" customHeight="1" x14ac:dyDescent="0.25">
      <c r="A682" s="180" t="s">
        <v>1340</v>
      </c>
      <c r="B682" s="191" t="s">
        <v>822</v>
      </c>
      <c r="C682" s="104" t="s">
        <v>33</v>
      </c>
      <c r="D682" s="104">
        <v>720</v>
      </c>
      <c r="E682" s="87" t="s">
        <v>653</v>
      </c>
      <c r="F682" s="178">
        <v>5000</v>
      </c>
      <c r="G682" s="172">
        <f t="shared" si="20"/>
        <v>3600000</v>
      </c>
      <c r="H682" s="100"/>
    </row>
    <row r="683" spans="1:8" s="101" customFormat="1" ht="15" customHeight="1" x14ac:dyDescent="0.25">
      <c r="A683" s="180" t="s">
        <v>1341</v>
      </c>
      <c r="B683" s="191" t="s">
        <v>823</v>
      </c>
      <c r="C683" s="104" t="s">
        <v>33</v>
      </c>
      <c r="D683" s="104">
        <v>480</v>
      </c>
      <c r="E683" s="87" t="s">
        <v>653</v>
      </c>
      <c r="F683" s="178">
        <v>5000</v>
      </c>
      <c r="G683" s="172">
        <f t="shared" si="20"/>
        <v>2400000</v>
      </c>
      <c r="H683" s="100"/>
    </row>
    <row r="684" spans="1:8" s="101" customFormat="1" ht="15" customHeight="1" x14ac:dyDescent="0.25">
      <c r="A684" s="180" t="s">
        <v>1342</v>
      </c>
      <c r="B684" s="191" t="s">
        <v>824</v>
      </c>
      <c r="C684" s="104" t="s">
        <v>33</v>
      </c>
      <c r="D684" s="104">
        <v>480</v>
      </c>
      <c r="E684" s="87" t="s">
        <v>653</v>
      </c>
      <c r="F684" s="178">
        <v>5000</v>
      </c>
      <c r="G684" s="172">
        <f t="shared" si="20"/>
        <v>2400000</v>
      </c>
      <c r="H684" s="100"/>
    </row>
    <row r="685" spans="1:8" s="101" customFormat="1" ht="15" customHeight="1" x14ac:dyDescent="0.25">
      <c r="A685" s="180" t="s">
        <v>1343</v>
      </c>
      <c r="B685" s="191" t="s">
        <v>825</v>
      </c>
      <c r="C685" s="104" t="s">
        <v>33</v>
      </c>
      <c r="D685" s="104">
        <v>480</v>
      </c>
      <c r="E685" s="87" t="s">
        <v>653</v>
      </c>
      <c r="F685" s="178">
        <v>5000</v>
      </c>
      <c r="G685" s="172">
        <f t="shared" si="20"/>
        <v>2400000</v>
      </c>
      <c r="H685" s="100"/>
    </row>
    <row r="686" spans="1:8" s="101" customFormat="1" ht="15" customHeight="1" x14ac:dyDescent="0.25">
      <c r="A686" s="180" t="s">
        <v>1344</v>
      </c>
      <c r="B686" s="191" t="s">
        <v>826</v>
      </c>
      <c r="C686" s="104" t="s">
        <v>33</v>
      </c>
      <c r="D686" s="104">
        <v>480</v>
      </c>
      <c r="E686" s="87" t="s">
        <v>653</v>
      </c>
      <c r="F686" s="178">
        <v>5000</v>
      </c>
      <c r="G686" s="172">
        <f t="shared" si="20"/>
        <v>2400000</v>
      </c>
      <c r="H686" s="100"/>
    </row>
    <row r="687" spans="1:8" s="101" customFormat="1" ht="15" customHeight="1" x14ac:dyDescent="0.25">
      <c r="A687" s="180" t="s">
        <v>1345</v>
      </c>
      <c r="B687" s="191" t="s">
        <v>827</v>
      </c>
      <c r="C687" s="104" t="s">
        <v>33</v>
      </c>
      <c r="D687" s="104">
        <v>480</v>
      </c>
      <c r="E687" s="87" t="s">
        <v>653</v>
      </c>
      <c r="F687" s="178">
        <v>5000</v>
      </c>
      <c r="G687" s="172">
        <f t="shared" si="20"/>
        <v>2400000</v>
      </c>
      <c r="H687" s="100"/>
    </row>
    <row r="688" spans="1:8" s="101" customFormat="1" ht="15" customHeight="1" x14ac:dyDescent="0.25">
      <c r="A688" s="180" t="s">
        <v>1346</v>
      </c>
      <c r="B688" s="191" t="s">
        <v>828</v>
      </c>
      <c r="C688" s="104" t="s">
        <v>33</v>
      </c>
      <c r="D688" s="104">
        <v>480</v>
      </c>
      <c r="E688" s="87" t="s">
        <v>653</v>
      </c>
      <c r="F688" s="178">
        <v>5000</v>
      </c>
      <c r="G688" s="172">
        <f t="shared" si="20"/>
        <v>2400000</v>
      </c>
      <c r="H688" s="100"/>
    </row>
    <row r="689" spans="1:8" s="101" customFormat="1" ht="15" customHeight="1" x14ac:dyDescent="0.25">
      <c r="A689" s="180" t="s">
        <v>1347</v>
      </c>
      <c r="B689" s="191" t="s">
        <v>829</v>
      </c>
      <c r="C689" s="104" t="s">
        <v>33</v>
      </c>
      <c r="D689" s="104">
        <v>480</v>
      </c>
      <c r="E689" s="87" t="s">
        <v>653</v>
      </c>
      <c r="F689" s="178">
        <v>5000</v>
      </c>
      <c r="G689" s="172">
        <f t="shared" si="20"/>
        <v>2400000</v>
      </c>
      <c r="H689" s="100"/>
    </row>
    <row r="690" spans="1:8" s="101" customFormat="1" ht="15" customHeight="1" x14ac:dyDescent="0.25">
      <c r="A690" s="180" t="s">
        <v>1348</v>
      </c>
      <c r="B690" s="191" t="s">
        <v>830</v>
      </c>
      <c r="C690" s="104" t="s">
        <v>33</v>
      </c>
      <c r="D690" s="104">
        <v>480</v>
      </c>
      <c r="E690" s="87" t="s">
        <v>653</v>
      </c>
      <c r="F690" s="178">
        <v>55000</v>
      </c>
      <c r="G690" s="172">
        <f t="shared" si="20"/>
        <v>26400000</v>
      </c>
      <c r="H690" s="100"/>
    </row>
    <row r="691" spans="1:8" s="101" customFormat="1" ht="15" customHeight="1" x14ac:dyDescent="0.25">
      <c r="A691" s="180" t="s">
        <v>1349</v>
      </c>
      <c r="B691" s="191" t="s">
        <v>831</v>
      </c>
      <c r="C691" s="104" t="s">
        <v>33</v>
      </c>
      <c r="D691" s="104">
        <v>480</v>
      </c>
      <c r="E691" s="87" t="s">
        <v>653</v>
      </c>
      <c r="F691" s="178">
        <v>60000</v>
      </c>
      <c r="G691" s="172">
        <f t="shared" si="20"/>
        <v>28800000</v>
      </c>
      <c r="H691" s="100"/>
    </row>
    <row r="692" spans="1:8" s="101" customFormat="1" ht="15" customHeight="1" x14ac:dyDescent="0.25">
      <c r="A692" s="180" t="s">
        <v>1350</v>
      </c>
      <c r="B692" s="191" t="s">
        <v>832</v>
      </c>
      <c r="C692" s="104" t="s">
        <v>33</v>
      </c>
      <c r="D692" s="104">
        <v>480</v>
      </c>
      <c r="E692" s="87" t="s">
        <v>653</v>
      </c>
      <c r="F692" s="178">
        <v>75000</v>
      </c>
      <c r="G692" s="172">
        <f t="shared" si="20"/>
        <v>36000000</v>
      </c>
      <c r="H692" s="100"/>
    </row>
    <row r="693" spans="1:8" s="101" customFormat="1" ht="15" customHeight="1" x14ac:dyDescent="0.25">
      <c r="A693" s="180" t="s">
        <v>1351</v>
      </c>
      <c r="B693" s="191" t="s">
        <v>833</v>
      </c>
      <c r="C693" s="104" t="s">
        <v>33</v>
      </c>
      <c r="D693" s="104">
        <v>960</v>
      </c>
      <c r="E693" s="87" t="s">
        <v>653</v>
      </c>
      <c r="F693" s="178">
        <v>1700</v>
      </c>
      <c r="G693" s="172">
        <f t="shared" si="20"/>
        <v>1632000</v>
      </c>
      <c r="H693" s="100"/>
    </row>
    <row r="694" spans="1:8" s="101" customFormat="1" ht="15" customHeight="1" x14ac:dyDescent="0.25">
      <c r="A694" s="180" t="s">
        <v>1352</v>
      </c>
      <c r="B694" s="191" t="s">
        <v>834</v>
      </c>
      <c r="C694" s="104" t="s">
        <v>33</v>
      </c>
      <c r="D694" s="104">
        <v>960</v>
      </c>
      <c r="E694" s="87" t="s">
        <v>653</v>
      </c>
      <c r="F694" s="178">
        <v>1700</v>
      </c>
      <c r="G694" s="172">
        <f t="shared" si="20"/>
        <v>1632000</v>
      </c>
      <c r="H694" s="100"/>
    </row>
    <row r="695" spans="1:8" s="101" customFormat="1" ht="15" customHeight="1" x14ac:dyDescent="0.25">
      <c r="A695" s="180" t="s">
        <v>1353</v>
      </c>
      <c r="B695" s="191" t="s">
        <v>835</v>
      </c>
      <c r="C695" s="104" t="s">
        <v>33</v>
      </c>
      <c r="D695" s="104">
        <v>960</v>
      </c>
      <c r="E695" s="87" t="s">
        <v>653</v>
      </c>
      <c r="F695" s="178">
        <v>1700</v>
      </c>
      <c r="G695" s="172">
        <f t="shared" si="20"/>
        <v>1632000</v>
      </c>
      <c r="H695" s="100"/>
    </row>
    <row r="696" spans="1:8" s="101" customFormat="1" ht="15" customHeight="1" x14ac:dyDescent="0.25">
      <c r="A696" s="180" t="s">
        <v>1354</v>
      </c>
      <c r="B696" s="191" t="s">
        <v>836</v>
      </c>
      <c r="C696" s="104" t="s">
        <v>33</v>
      </c>
      <c r="D696" s="104">
        <v>1200</v>
      </c>
      <c r="E696" s="87" t="s">
        <v>653</v>
      </c>
      <c r="F696" s="178">
        <v>2200</v>
      </c>
      <c r="G696" s="172">
        <f t="shared" si="20"/>
        <v>2640000</v>
      </c>
      <c r="H696" s="100"/>
    </row>
    <row r="697" spans="1:8" s="101" customFormat="1" ht="15" customHeight="1" x14ac:dyDescent="0.25">
      <c r="A697" s="180" t="s">
        <v>1355</v>
      </c>
      <c r="B697" s="191" t="s">
        <v>837</v>
      </c>
      <c r="C697" s="104" t="s">
        <v>33</v>
      </c>
      <c r="D697" s="104">
        <v>1200</v>
      </c>
      <c r="E697" s="87" t="s">
        <v>653</v>
      </c>
      <c r="F697" s="178">
        <v>2500</v>
      </c>
      <c r="G697" s="172">
        <f t="shared" si="20"/>
        <v>3000000</v>
      </c>
      <c r="H697" s="100"/>
    </row>
    <row r="698" spans="1:8" s="101" customFormat="1" ht="15" customHeight="1" x14ac:dyDescent="0.25">
      <c r="A698" s="180" t="s">
        <v>1356</v>
      </c>
      <c r="B698" s="191" t="s">
        <v>838</v>
      </c>
      <c r="C698" s="104" t="s">
        <v>33</v>
      </c>
      <c r="D698" s="104">
        <v>1200</v>
      </c>
      <c r="E698" s="87" t="s">
        <v>653</v>
      </c>
      <c r="F698" s="178">
        <v>2900</v>
      </c>
      <c r="G698" s="172">
        <f t="shared" si="20"/>
        <v>3480000</v>
      </c>
      <c r="H698" s="100"/>
    </row>
    <row r="699" spans="1:8" s="101" customFormat="1" ht="15" customHeight="1" x14ac:dyDescent="0.25">
      <c r="A699" s="180" t="s">
        <v>1357</v>
      </c>
      <c r="B699" s="188" t="s">
        <v>839</v>
      </c>
      <c r="C699" s="104" t="s">
        <v>33</v>
      </c>
      <c r="D699" s="104">
        <v>360</v>
      </c>
      <c r="E699" s="87" t="s">
        <v>653</v>
      </c>
      <c r="F699" s="178">
        <v>9500</v>
      </c>
      <c r="G699" s="172">
        <f t="shared" si="20"/>
        <v>3420000</v>
      </c>
      <c r="H699" s="100"/>
    </row>
    <row r="700" spans="1:8" s="101" customFormat="1" ht="15" customHeight="1" x14ac:dyDescent="0.25">
      <c r="A700" s="180" t="s">
        <v>1358</v>
      </c>
      <c r="B700" s="188" t="s">
        <v>840</v>
      </c>
      <c r="C700" s="104" t="s">
        <v>33</v>
      </c>
      <c r="D700" s="104">
        <v>360</v>
      </c>
      <c r="E700" s="87" t="s">
        <v>653</v>
      </c>
      <c r="F700" s="178">
        <v>9500</v>
      </c>
      <c r="G700" s="172">
        <f t="shared" si="20"/>
        <v>3420000</v>
      </c>
      <c r="H700" s="100"/>
    </row>
    <row r="701" spans="1:8" s="101" customFormat="1" ht="15" customHeight="1" x14ac:dyDescent="0.25">
      <c r="A701" s="180" t="s">
        <v>1359</v>
      </c>
      <c r="B701" s="188" t="s">
        <v>841</v>
      </c>
      <c r="C701" s="104" t="s">
        <v>33</v>
      </c>
      <c r="D701" s="104">
        <v>360</v>
      </c>
      <c r="E701" s="87" t="s">
        <v>653</v>
      </c>
      <c r="F701" s="178">
        <v>9500</v>
      </c>
      <c r="G701" s="172">
        <f t="shared" si="20"/>
        <v>3420000</v>
      </c>
      <c r="H701" s="100"/>
    </row>
    <row r="702" spans="1:8" s="101" customFormat="1" ht="15" customHeight="1" x14ac:dyDescent="0.25">
      <c r="A702" s="180" t="s">
        <v>1360</v>
      </c>
      <c r="B702" s="188" t="s">
        <v>842</v>
      </c>
      <c r="C702" s="104" t="s">
        <v>33</v>
      </c>
      <c r="D702" s="104">
        <v>600</v>
      </c>
      <c r="E702" s="87" t="s">
        <v>653</v>
      </c>
      <c r="F702" s="178">
        <v>8800</v>
      </c>
      <c r="G702" s="172">
        <f t="shared" si="20"/>
        <v>5280000</v>
      </c>
      <c r="H702" s="100"/>
    </row>
    <row r="703" spans="1:8" s="101" customFormat="1" ht="15" customHeight="1" x14ac:dyDescent="0.25">
      <c r="A703" s="180" t="s">
        <v>1361</v>
      </c>
      <c r="B703" s="188" t="s">
        <v>843</v>
      </c>
      <c r="C703" s="104" t="s">
        <v>33</v>
      </c>
      <c r="D703" s="104">
        <v>360</v>
      </c>
      <c r="E703" s="87" t="s">
        <v>653</v>
      </c>
      <c r="F703" s="178">
        <v>5000</v>
      </c>
      <c r="G703" s="172">
        <f t="shared" si="20"/>
        <v>1800000</v>
      </c>
      <c r="H703" s="100"/>
    </row>
    <row r="704" spans="1:8" s="101" customFormat="1" ht="15" customHeight="1" x14ac:dyDescent="0.25">
      <c r="A704" s="180" t="s">
        <v>1362</v>
      </c>
      <c r="B704" s="188" t="s">
        <v>844</v>
      </c>
      <c r="C704" s="104" t="s">
        <v>33</v>
      </c>
      <c r="D704" s="104">
        <v>360</v>
      </c>
      <c r="E704" s="87" t="s">
        <v>653</v>
      </c>
      <c r="F704" s="178">
        <v>12000</v>
      </c>
      <c r="G704" s="172">
        <f t="shared" si="20"/>
        <v>4320000</v>
      </c>
      <c r="H704" s="100"/>
    </row>
    <row r="705" spans="1:8" s="101" customFormat="1" ht="15" customHeight="1" x14ac:dyDescent="0.25">
      <c r="A705" s="180" t="s">
        <v>1363</v>
      </c>
      <c r="B705" s="189" t="s">
        <v>862</v>
      </c>
      <c r="C705" s="103" t="s">
        <v>33</v>
      </c>
      <c r="D705" s="103">
        <v>1440</v>
      </c>
      <c r="E705" s="87" t="s">
        <v>653</v>
      </c>
      <c r="F705" s="178">
        <v>11000</v>
      </c>
      <c r="G705" s="172">
        <f t="shared" ref="G705:G752" si="21">F705*D705</f>
        <v>15840000</v>
      </c>
      <c r="H705" s="100"/>
    </row>
    <row r="706" spans="1:8" s="101" customFormat="1" ht="15" customHeight="1" x14ac:dyDescent="0.25">
      <c r="A706" s="180" t="s">
        <v>1364</v>
      </c>
      <c r="B706" s="190" t="s">
        <v>863</v>
      </c>
      <c r="C706" s="103" t="s">
        <v>33</v>
      </c>
      <c r="D706" s="103">
        <v>600</v>
      </c>
      <c r="E706" s="87" t="s">
        <v>653</v>
      </c>
      <c r="F706" s="178">
        <v>5000</v>
      </c>
      <c r="G706" s="172">
        <f t="shared" si="21"/>
        <v>3000000</v>
      </c>
      <c r="H706" s="100"/>
    </row>
    <row r="707" spans="1:8" s="101" customFormat="1" ht="15" customHeight="1" x14ac:dyDescent="0.25">
      <c r="A707" s="180" t="s">
        <v>1365</v>
      </c>
      <c r="B707" s="189" t="s">
        <v>865</v>
      </c>
      <c r="C707" s="103" t="s">
        <v>33</v>
      </c>
      <c r="D707" s="103">
        <v>360</v>
      </c>
      <c r="E707" s="87" t="s">
        <v>653</v>
      </c>
      <c r="F707" s="178">
        <v>10000</v>
      </c>
      <c r="G707" s="172">
        <f t="shared" si="21"/>
        <v>3600000</v>
      </c>
      <c r="H707" s="100"/>
    </row>
    <row r="708" spans="1:8" s="101" customFormat="1" ht="15" customHeight="1" x14ac:dyDescent="0.25">
      <c r="A708" s="180" t="s">
        <v>1366</v>
      </c>
      <c r="B708" s="190" t="s">
        <v>866</v>
      </c>
      <c r="C708" s="102" t="s">
        <v>33</v>
      </c>
      <c r="D708" s="102">
        <v>1800</v>
      </c>
      <c r="E708" s="87" t="s">
        <v>653</v>
      </c>
      <c r="F708" s="178">
        <v>10000</v>
      </c>
      <c r="G708" s="172">
        <f t="shared" si="21"/>
        <v>18000000</v>
      </c>
      <c r="H708" s="100"/>
    </row>
    <row r="709" spans="1:8" s="101" customFormat="1" ht="15" customHeight="1" x14ac:dyDescent="0.25">
      <c r="A709" s="180" t="s">
        <v>1367</v>
      </c>
      <c r="B709" s="190" t="s">
        <v>867</v>
      </c>
      <c r="C709" s="102" t="s">
        <v>33</v>
      </c>
      <c r="D709" s="102">
        <v>600</v>
      </c>
      <c r="E709" s="87" t="s">
        <v>653</v>
      </c>
      <c r="F709" s="178">
        <v>10000</v>
      </c>
      <c r="G709" s="172">
        <f t="shared" si="21"/>
        <v>6000000</v>
      </c>
      <c r="H709" s="100"/>
    </row>
    <row r="710" spans="1:8" s="101" customFormat="1" ht="15" customHeight="1" x14ac:dyDescent="0.25">
      <c r="A710" s="180" t="s">
        <v>1368</v>
      </c>
      <c r="B710" s="190" t="s">
        <v>868</v>
      </c>
      <c r="C710" s="102" t="s">
        <v>33</v>
      </c>
      <c r="D710" s="102">
        <v>1800</v>
      </c>
      <c r="E710" s="87" t="s">
        <v>653</v>
      </c>
      <c r="F710" s="178">
        <v>10000</v>
      </c>
      <c r="G710" s="172">
        <f t="shared" si="21"/>
        <v>18000000</v>
      </c>
      <c r="H710" s="100"/>
    </row>
    <row r="711" spans="1:8" s="101" customFormat="1" ht="15" customHeight="1" x14ac:dyDescent="0.25">
      <c r="A711" s="180" t="s">
        <v>1369</v>
      </c>
      <c r="B711" s="190" t="s">
        <v>869</v>
      </c>
      <c r="C711" s="102" t="s">
        <v>33</v>
      </c>
      <c r="D711" s="102">
        <v>960</v>
      </c>
      <c r="E711" s="87" t="s">
        <v>653</v>
      </c>
      <c r="F711" s="178">
        <v>10000</v>
      </c>
      <c r="G711" s="172">
        <f t="shared" si="21"/>
        <v>9600000</v>
      </c>
      <c r="H711" s="100"/>
    </row>
    <row r="712" spans="1:8" s="101" customFormat="1" ht="15" customHeight="1" x14ac:dyDescent="0.25">
      <c r="A712" s="180" t="s">
        <v>1370</v>
      </c>
      <c r="B712" s="190" t="s">
        <v>870</v>
      </c>
      <c r="C712" s="102" t="s">
        <v>33</v>
      </c>
      <c r="D712" s="102">
        <v>600</v>
      </c>
      <c r="E712" s="87" t="s">
        <v>653</v>
      </c>
      <c r="F712" s="178">
        <v>10000</v>
      </c>
      <c r="G712" s="172">
        <f t="shared" si="21"/>
        <v>6000000</v>
      </c>
      <c r="H712" s="100"/>
    </row>
    <row r="713" spans="1:8" s="101" customFormat="1" ht="15" customHeight="1" x14ac:dyDescent="0.25">
      <c r="A713" s="180" t="s">
        <v>1371</v>
      </c>
      <c r="B713" s="190" t="s">
        <v>871</v>
      </c>
      <c r="C713" s="102" t="s">
        <v>33</v>
      </c>
      <c r="D713" s="102">
        <v>960</v>
      </c>
      <c r="E713" s="87" t="s">
        <v>653</v>
      </c>
      <c r="F713" s="178">
        <v>10000</v>
      </c>
      <c r="G713" s="172">
        <f t="shared" si="21"/>
        <v>9600000</v>
      </c>
      <c r="H713" s="100"/>
    </row>
    <row r="714" spans="1:8" s="101" customFormat="1" ht="15" customHeight="1" x14ac:dyDescent="0.25">
      <c r="A714" s="180" t="s">
        <v>1372</v>
      </c>
      <c r="B714" s="190" t="s">
        <v>872</v>
      </c>
      <c r="C714" s="102" t="s">
        <v>33</v>
      </c>
      <c r="D714" s="102">
        <v>480</v>
      </c>
      <c r="E714" s="87" t="s">
        <v>653</v>
      </c>
      <c r="F714" s="178">
        <v>10000</v>
      </c>
      <c r="G714" s="172">
        <f t="shared" si="21"/>
        <v>4800000</v>
      </c>
      <c r="H714" s="100"/>
    </row>
    <row r="715" spans="1:8" s="101" customFormat="1" ht="15" customHeight="1" x14ac:dyDescent="0.25">
      <c r="A715" s="180" t="s">
        <v>1373</v>
      </c>
      <c r="B715" s="190" t="s">
        <v>873</v>
      </c>
      <c r="C715" s="102" t="s">
        <v>578</v>
      </c>
      <c r="D715" s="102">
        <v>360</v>
      </c>
      <c r="E715" s="87" t="s">
        <v>653</v>
      </c>
      <c r="F715" s="178">
        <v>52000</v>
      </c>
      <c r="G715" s="172">
        <f t="shared" si="21"/>
        <v>18720000</v>
      </c>
      <c r="H715" s="100"/>
    </row>
    <row r="716" spans="1:8" s="101" customFormat="1" ht="15" customHeight="1" x14ac:dyDescent="0.25">
      <c r="A716" s="180" t="s">
        <v>1374</v>
      </c>
      <c r="B716" s="190" t="s">
        <v>874</v>
      </c>
      <c r="C716" s="102" t="s">
        <v>33</v>
      </c>
      <c r="D716" s="102">
        <v>120</v>
      </c>
      <c r="E716" s="87" t="s">
        <v>653</v>
      </c>
      <c r="F716" s="178">
        <v>22000</v>
      </c>
      <c r="G716" s="172">
        <f t="shared" si="21"/>
        <v>2640000</v>
      </c>
      <c r="H716" s="100"/>
    </row>
    <row r="717" spans="1:8" s="101" customFormat="1" ht="15" customHeight="1" x14ac:dyDescent="0.2">
      <c r="A717" s="180" t="s">
        <v>1375</v>
      </c>
      <c r="B717" s="188" t="s">
        <v>875</v>
      </c>
      <c r="C717" s="102" t="s">
        <v>130</v>
      </c>
      <c r="D717" s="102">
        <v>120</v>
      </c>
      <c r="E717" s="87" t="s">
        <v>653</v>
      </c>
      <c r="F717" s="178">
        <v>28000</v>
      </c>
      <c r="G717" s="172">
        <f t="shared" si="21"/>
        <v>3360000</v>
      </c>
      <c r="H717" s="55">
        <v>7318159009</v>
      </c>
    </row>
    <row r="718" spans="1:8" s="101" customFormat="1" ht="15" customHeight="1" x14ac:dyDescent="0.2">
      <c r="A718" s="180" t="s">
        <v>1376</v>
      </c>
      <c r="B718" s="188" t="s">
        <v>876</v>
      </c>
      <c r="C718" s="102" t="s">
        <v>130</v>
      </c>
      <c r="D718" s="102">
        <v>180</v>
      </c>
      <c r="E718" s="87" t="s">
        <v>653</v>
      </c>
      <c r="F718" s="178">
        <v>28000</v>
      </c>
      <c r="G718" s="172">
        <f t="shared" si="21"/>
        <v>5040000</v>
      </c>
      <c r="H718" s="55">
        <v>7318159009</v>
      </c>
    </row>
    <row r="719" spans="1:8" s="101" customFormat="1" ht="15" customHeight="1" x14ac:dyDescent="0.2">
      <c r="A719" s="180" t="s">
        <v>1377</v>
      </c>
      <c r="B719" s="188" t="s">
        <v>877</v>
      </c>
      <c r="C719" s="102" t="s">
        <v>130</v>
      </c>
      <c r="D719" s="102">
        <v>60</v>
      </c>
      <c r="E719" s="87" t="s">
        <v>653</v>
      </c>
      <c r="F719" s="178">
        <v>28000</v>
      </c>
      <c r="G719" s="172">
        <f t="shared" si="21"/>
        <v>1680000</v>
      </c>
      <c r="H719" s="55">
        <v>7318159009</v>
      </c>
    </row>
    <row r="720" spans="1:8" s="101" customFormat="1" ht="15" customHeight="1" x14ac:dyDescent="0.2">
      <c r="A720" s="180" t="s">
        <v>1378</v>
      </c>
      <c r="B720" s="188" t="s">
        <v>878</v>
      </c>
      <c r="C720" s="102" t="s">
        <v>130</v>
      </c>
      <c r="D720" s="102">
        <v>240</v>
      </c>
      <c r="E720" s="87" t="s">
        <v>653</v>
      </c>
      <c r="F720" s="178">
        <v>28000</v>
      </c>
      <c r="G720" s="172">
        <f t="shared" si="21"/>
        <v>6720000</v>
      </c>
      <c r="H720" s="55">
        <v>7318159009</v>
      </c>
    </row>
    <row r="721" spans="1:8" s="101" customFormat="1" ht="15" customHeight="1" x14ac:dyDescent="0.2">
      <c r="A721" s="180" t="s">
        <v>1379</v>
      </c>
      <c r="B721" s="188" t="s">
        <v>879</v>
      </c>
      <c r="C721" s="102" t="s">
        <v>130</v>
      </c>
      <c r="D721" s="102">
        <v>60</v>
      </c>
      <c r="E721" s="87" t="s">
        <v>653</v>
      </c>
      <c r="F721" s="178">
        <v>28000</v>
      </c>
      <c r="G721" s="172">
        <f t="shared" si="21"/>
        <v>1680000</v>
      </c>
      <c r="H721" s="55">
        <v>7318159009</v>
      </c>
    </row>
    <row r="722" spans="1:8" s="101" customFormat="1" ht="15" customHeight="1" x14ac:dyDescent="0.2">
      <c r="A722" s="180" t="s">
        <v>1380</v>
      </c>
      <c r="B722" s="188" t="s">
        <v>880</v>
      </c>
      <c r="C722" s="102" t="s">
        <v>130</v>
      </c>
      <c r="D722" s="102">
        <v>60</v>
      </c>
      <c r="E722" s="87" t="s">
        <v>653</v>
      </c>
      <c r="F722" s="178">
        <v>28000</v>
      </c>
      <c r="G722" s="172">
        <f t="shared" si="21"/>
        <v>1680000</v>
      </c>
      <c r="H722" s="55">
        <v>7318159009</v>
      </c>
    </row>
    <row r="723" spans="1:8" s="101" customFormat="1" ht="15" customHeight="1" x14ac:dyDescent="0.2">
      <c r="A723" s="180" t="s">
        <v>1381</v>
      </c>
      <c r="B723" s="188" t="s">
        <v>881</v>
      </c>
      <c r="C723" s="102" t="s">
        <v>130</v>
      </c>
      <c r="D723" s="102">
        <v>240</v>
      </c>
      <c r="E723" s="87" t="s">
        <v>653</v>
      </c>
      <c r="F723" s="178">
        <v>28000</v>
      </c>
      <c r="G723" s="172">
        <f t="shared" si="21"/>
        <v>6720000</v>
      </c>
      <c r="H723" s="55">
        <v>7318159009</v>
      </c>
    </row>
    <row r="724" spans="1:8" s="101" customFormat="1" ht="15" customHeight="1" x14ac:dyDescent="0.2">
      <c r="A724" s="180" t="s">
        <v>1382</v>
      </c>
      <c r="B724" s="188" t="s">
        <v>882</v>
      </c>
      <c r="C724" s="102" t="s">
        <v>130</v>
      </c>
      <c r="D724" s="102">
        <v>60</v>
      </c>
      <c r="E724" s="87" t="s">
        <v>653</v>
      </c>
      <c r="F724" s="178">
        <v>28000</v>
      </c>
      <c r="G724" s="172">
        <f t="shared" si="21"/>
        <v>1680000</v>
      </c>
      <c r="H724" s="55">
        <v>7318159009</v>
      </c>
    </row>
    <row r="725" spans="1:8" s="101" customFormat="1" ht="15" customHeight="1" x14ac:dyDescent="0.2">
      <c r="A725" s="180" t="s">
        <v>1383</v>
      </c>
      <c r="B725" s="188" t="s">
        <v>883</v>
      </c>
      <c r="C725" s="102" t="s">
        <v>130</v>
      </c>
      <c r="D725" s="102">
        <v>360</v>
      </c>
      <c r="E725" s="87" t="s">
        <v>653</v>
      </c>
      <c r="F725" s="178">
        <v>28000</v>
      </c>
      <c r="G725" s="172">
        <f t="shared" si="21"/>
        <v>10080000</v>
      </c>
      <c r="H725" s="55">
        <v>7318159009</v>
      </c>
    </row>
    <row r="726" spans="1:8" s="101" customFormat="1" ht="15" customHeight="1" x14ac:dyDescent="0.2">
      <c r="A726" s="180" t="s">
        <v>1384</v>
      </c>
      <c r="B726" s="188" t="s">
        <v>884</v>
      </c>
      <c r="C726" s="102" t="s">
        <v>130</v>
      </c>
      <c r="D726" s="102">
        <v>480</v>
      </c>
      <c r="E726" s="87" t="s">
        <v>653</v>
      </c>
      <c r="F726" s="178">
        <v>28000</v>
      </c>
      <c r="G726" s="172">
        <f t="shared" si="21"/>
        <v>13440000</v>
      </c>
      <c r="H726" s="55">
        <v>7318159009</v>
      </c>
    </row>
    <row r="727" spans="1:8" s="101" customFormat="1" ht="15" customHeight="1" x14ac:dyDescent="0.2">
      <c r="A727" s="180" t="s">
        <v>1385</v>
      </c>
      <c r="B727" s="188" t="s">
        <v>885</v>
      </c>
      <c r="C727" s="102" t="s">
        <v>130</v>
      </c>
      <c r="D727" s="102">
        <v>120</v>
      </c>
      <c r="E727" s="87" t="s">
        <v>653</v>
      </c>
      <c r="F727" s="178">
        <v>28000</v>
      </c>
      <c r="G727" s="172">
        <f t="shared" si="21"/>
        <v>3360000</v>
      </c>
      <c r="H727" s="55">
        <v>7318159009</v>
      </c>
    </row>
    <row r="728" spans="1:8" s="101" customFormat="1" ht="15" customHeight="1" x14ac:dyDescent="0.2">
      <c r="A728" s="180" t="s">
        <v>1386</v>
      </c>
      <c r="B728" s="188" t="s">
        <v>886</v>
      </c>
      <c r="C728" s="102" t="s">
        <v>130</v>
      </c>
      <c r="D728" s="102">
        <v>360</v>
      </c>
      <c r="E728" s="87" t="s">
        <v>653</v>
      </c>
      <c r="F728" s="178">
        <v>28000</v>
      </c>
      <c r="G728" s="172">
        <f t="shared" si="21"/>
        <v>10080000</v>
      </c>
      <c r="H728" s="55">
        <v>7318159009</v>
      </c>
    </row>
    <row r="729" spans="1:8" s="101" customFormat="1" ht="15" customHeight="1" x14ac:dyDescent="0.2">
      <c r="A729" s="180" t="s">
        <v>1387</v>
      </c>
      <c r="B729" s="188" t="s">
        <v>887</v>
      </c>
      <c r="C729" s="102" t="s">
        <v>130</v>
      </c>
      <c r="D729" s="102">
        <v>120</v>
      </c>
      <c r="E729" s="87" t="s">
        <v>653</v>
      </c>
      <c r="F729" s="178">
        <v>28000</v>
      </c>
      <c r="G729" s="172">
        <f t="shared" si="21"/>
        <v>3360000</v>
      </c>
      <c r="H729" s="55">
        <v>7318159009</v>
      </c>
    </row>
    <row r="730" spans="1:8" s="101" customFormat="1" ht="15" customHeight="1" x14ac:dyDescent="0.25">
      <c r="A730" s="180" t="s">
        <v>1388</v>
      </c>
      <c r="B730" s="188" t="s">
        <v>888</v>
      </c>
      <c r="C730" s="102" t="s">
        <v>130</v>
      </c>
      <c r="D730" s="102">
        <v>60</v>
      </c>
      <c r="E730" s="87" t="s">
        <v>653</v>
      </c>
      <c r="F730" s="178">
        <v>35000</v>
      </c>
      <c r="G730" s="172">
        <f t="shared" si="21"/>
        <v>2100000</v>
      </c>
      <c r="H730" s="100"/>
    </row>
    <row r="731" spans="1:8" s="101" customFormat="1" ht="15" customHeight="1" x14ac:dyDescent="0.25">
      <c r="A731" s="180" t="s">
        <v>1389</v>
      </c>
      <c r="B731" s="188" t="s">
        <v>889</v>
      </c>
      <c r="C731" s="102" t="s">
        <v>130</v>
      </c>
      <c r="D731" s="102">
        <v>60</v>
      </c>
      <c r="E731" s="87" t="s">
        <v>653</v>
      </c>
      <c r="F731" s="178">
        <v>35000</v>
      </c>
      <c r="G731" s="172">
        <f t="shared" si="21"/>
        <v>2100000</v>
      </c>
      <c r="H731" s="100"/>
    </row>
    <row r="732" spans="1:8" s="101" customFormat="1" ht="15" customHeight="1" x14ac:dyDescent="0.25">
      <c r="A732" s="180" t="s">
        <v>1390</v>
      </c>
      <c r="B732" s="188" t="s">
        <v>890</v>
      </c>
      <c r="C732" s="102" t="s">
        <v>130</v>
      </c>
      <c r="D732" s="102">
        <v>60</v>
      </c>
      <c r="E732" s="87" t="s">
        <v>653</v>
      </c>
      <c r="F732" s="178">
        <v>35000</v>
      </c>
      <c r="G732" s="172">
        <f t="shared" si="21"/>
        <v>2100000</v>
      </c>
      <c r="H732" s="100"/>
    </row>
    <row r="733" spans="1:8" s="101" customFormat="1" ht="15" customHeight="1" x14ac:dyDescent="0.25">
      <c r="A733" s="180" t="s">
        <v>1391</v>
      </c>
      <c r="B733" s="188" t="s">
        <v>891</v>
      </c>
      <c r="C733" s="102" t="s">
        <v>130</v>
      </c>
      <c r="D733" s="102">
        <v>60</v>
      </c>
      <c r="E733" s="87" t="s">
        <v>653</v>
      </c>
      <c r="F733" s="178">
        <v>35000</v>
      </c>
      <c r="G733" s="172">
        <f t="shared" si="21"/>
        <v>2100000</v>
      </c>
      <c r="H733" s="100"/>
    </row>
    <row r="734" spans="1:8" s="101" customFormat="1" ht="15" customHeight="1" x14ac:dyDescent="0.25">
      <c r="A734" s="180" t="s">
        <v>1392</v>
      </c>
      <c r="B734" s="188" t="s">
        <v>892</v>
      </c>
      <c r="C734" s="102" t="s">
        <v>130</v>
      </c>
      <c r="D734" s="102">
        <v>60</v>
      </c>
      <c r="E734" s="87" t="s">
        <v>653</v>
      </c>
      <c r="F734" s="178">
        <v>35000</v>
      </c>
      <c r="G734" s="172">
        <f t="shared" si="21"/>
        <v>2100000</v>
      </c>
      <c r="H734" s="100"/>
    </row>
    <row r="735" spans="1:8" s="101" customFormat="1" ht="15" customHeight="1" x14ac:dyDescent="0.25">
      <c r="A735" s="180" t="s">
        <v>1393</v>
      </c>
      <c r="B735" s="188" t="s">
        <v>893</v>
      </c>
      <c r="C735" s="102" t="s">
        <v>130</v>
      </c>
      <c r="D735" s="102">
        <v>60</v>
      </c>
      <c r="E735" s="87" t="s">
        <v>653</v>
      </c>
      <c r="F735" s="178">
        <v>35000</v>
      </c>
      <c r="G735" s="172">
        <f t="shared" si="21"/>
        <v>2100000</v>
      </c>
      <c r="H735" s="100"/>
    </row>
    <row r="736" spans="1:8" s="101" customFormat="1" ht="15" customHeight="1" x14ac:dyDescent="0.25">
      <c r="A736" s="180" t="s">
        <v>1394</v>
      </c>
      <c r="B736" s="188" t="s">
        <v>894</v>
      </c>
      <c r="C736" s="102" t="s">
        <v>130</v>
      </c>
      <c r="D736" s="102">
        <v>120</v>
      </c>
      <c r="E736" s="87" t="s">
        <v>653</v>
      </c>
      <c r="F736" s="178">
        <v>35000</v>
      </c>
      <c r="G736" s="172">
        <f t="shared" si="21"/>
        <v>4200000</v>
      </c>
      <c r="H736" s="100"/>
    </row>
    <row r="737" spans="1:8" s="101" customFormat="1" ht="15" customHeight="1" x14ac:dyDescent="0.25">
      <c r="A737" s="180" t="s">
        <v>1395</v>
      </c>
      <c r="B737" s="188" t="s">
        <v>895</v>
      </c>
      <c r="C737" s="102" t="s">
        <v>130</v>
      </c>
      <c r="D737" s="102">
        <v>240</v>
      </c>
      <c r="E737" s="87" t="s">
        <v>653</v>
      </c>
      <c r="F737" s="178">
        <v>35000</v>
      </c>
      <c r="G737" s="172">
        <f t="shared" si="21"/>
        <v>8400000</v>
      </c>
      <c r="H737" s="100"/>
    </row>
    <row r="738" spans="1:8" s="101" customFormat="1" ht="15" customHeight="1" x14ac:dyDescent="0.25">
      <c r="A738" s="180" t="s">
        <v>1396</v>
      </c>
      <c r="B738" s="188" t="s">
        <v>896</v>
      </c>
      <c r="C738" s="102" t="s">
        <v>130</v>
      </c>
      <c r="D738" s="102">
        <v>60</v>
      </c>
      <c r="E738" s="87" t="s">
        <v>653</v>
      </c>
      <c r="F738" s="178">
        <v>35000</v>
      </c>
      <c r="G738" s="172">
        <f t="shared" si="21"/>
        <v>2100000</v>
      </c>
      <c r="H738" s="100"/>
    </row>
    <row r="739" spans="1:8" s="101" customFormat="1" ht="15" customHeight="1" x14ac:dyDescent="0.25">
      <c r="A739" s="180" t="s">
        <v>1397</v>
      </c>
      <c r="B739" s="188" t="s">
        <v>897</v>
      </c>
      <c r="C739" s="102" t="s">
        <v>130</v>
      </c>
      <c r="D739" s="102">
        <v>60</v>
      </c>
      <c r="E739" s="87" t="s">
        <v>653</v>
      </c>
      <c r="F739" s="178">
        <v>35000</v>
      </c>
      <c r="G739" s="172">
        <f t="shared" si="21"/>
        <v>2100000</v>
      </c>
      <c r="H739" s="100"/>
    </row>
    <row r="740" spans="1:8" s="101" customFormat="1" ht="15" customHeight="1" x14ac:dyDescent="0.25">
      <c r="A740" s="180" t="s">
        <v>1398</v>
      </c>
      <c r="B740" s="188" t="s">
        <v>898</v>
      </c>
      <c r="C740" s="102" t="s">
        <v>130</v>
      </c>
      <c r="D740" s="102">
        <v>180</v>
      </c>
      <c r="E740" s="87" t="s">
        <v>653</v>
      </c>
      <c r="F740" s="178">
        <v>35000</v>
      </c>
      <c r="G740" s="172">
        <f t="shared" si="21"/>
        <v>6300000</v>
      </c>
      <c r="H740" s="100"/>
    </row>
    <row r="741" spans="1:8" s="101" customFormat="1" ht="15" customHeight="1" x14ac:dyDescent="0.25">
      <c r="A741" s="180" t="s">
        <v>1399</v>
      </c>
      <c r="B741" s="188" t="s">
        <v>899</v>
      </c>
      <c r="C741" s="102" t="s">
        <v>130</v>
      </c>
      <c r="D741" s="102">
        <v>60</v>
      </c>
      <c r="E741" s="87" t="s">
        <v>653</v>
      </c>
      <c r="F741" s="178">
        <v>35000</v>
      </c>
      <c r="G741" s="172">
        <f t="shared" si="21"/>
        <v>2100000</v>
      </c>
      <c r="H741" s="100"/>
    </row>
    <row r="742" spans="1:8" s="101" customFormat="1" ht="15" customHeight="1" x14ac:dyDescent="0.25">
      <c r="A742" s="180" t="s">
        <v>1400</v>
      </c>
      <c r="B742" s="188" t="s">
        <v>900</v>
      </c>
      <c r="C742" s="102" t="s">
        <v>130</v>
      </c>
      <c r="D742" s="102">
        <v>60</v>
      </c>
      <c r="E742" s="87" t="s">
        <v>653</v>
      </c>
      <c r="F742" s="178">
        <v>35000</v>
      </c>
      <c r="G742" s="172">
        <f t="shared" si="21"/>
        <v>2100000</v>
      </c>
      <c r="H742" s="100"/>
    </row>
    <row r="743" spans="1:8" s="101" customFormat="1" ht="15" customHeight="1" x14ac:dyDescent="0.25">
      <c r="A743" s="180" t="s">
        <v>1401</v>
      </c>
      <c r="B743" s="190" t="s">
        <v>901</v>
      </c>
      <c r="C743" s="102" t="s">
        <v>130</v>
      </c>
      <c r="D743" s="102">
        <v>60</v>
      </c>
      <c r="E743" s="87" t="s">
        <v>653</v>
      </c>
      <c r="F743" s="178">
        <v>35000</v>
      </c>
      <c r="G743" s="172">
        <f t="shared" si="21"/>
        <v>2100000</v>
      </c>
      <c r="H743" s="100"/>
    </row>
    <row r="744" spans="1:8" s="101" customFormat="1" ht="15" customHeight="1" x14ac:dyDescent="0.25">
      <c r="A744" s="180" t="s">
        <v>1402</v>
      </c>
      <c r="B744" s="188" t="s">
        <v>902</v>
      </c>
      <c r="C744" s="102" t="s">
        <v>130</v>
      </c>
      <c r="D744" s="102">
        <v>360</v>
      </c>
      <c r="E744" s="87" t="s">
        <v>653</v>
      </c>
      <c r="F744" s="178">
        <v>35000</v>
      </c>
      <c r="G744" s="172">
        <f t="shared" si="21"/>
        <v>12600000</v>
      </c>
      <c r="H744" s="100"/>
    </row>
    <row r="745" spans="1:8" s="101" customFormat="1" ht="15" customHeight="1" x14ac:dyDescent="0.25">
      <c r="A745" s="180" t="s">
        <v>1403</v>
      </c>
      <c r="B745" s="188" t="s">
        <v>903</v>
      </c>
      <c r="C745" s="102" t="s">
        <v>130</v>
      </c>
      <c r="D745" s="102">
        <v>60</v>
      </c>
      <c r="E745" s="87" t="s">
        <v>653</v>
      </c>
      <c r="F745" s="178">
        <v>35000</v>
      </c>
      <c r="G745" s="172">
        <f t="shared" si="21"/>
        <v>2100000</v>
      </c>
      <c r="H745" s="100"/>
    </row>
    <row r="746" spans="1:8" s="101" customFormat="1" ht="15" customHeight="1" x14ac:dyDescent="0.25">
      <c r="A746" s="180" t="s">
        <v>1404</v>
      </c>
      <c r="B746" s="188" t="s">
        <v>904</v>
      </c>
      <c r="C746" s="102" t="s">
        <v>130</v>
      </c>
      <c r="D746" s="102">
        <v>60</v>
      </c>
      <c r="E746" s="87" t="s">
        <v>653</v>
      </c>
      <c r="F746" s="178">
        <v>35000</v>
      </c>
      <c r="G746" s="172">
        <f t="shared" si="21"/>
        <v>2100000</v>
      </c>
      <c r="H746" s="100"/>
    </row>
    <row r="747" spans="1:8" s="101" customFormat="1" ht="15" customHeight="1" x14ac:dyDescent="0.25">
      <c r="A747" s="180" t="s">
        <v>1405</v>
      </c>
      <c r="B747" s="188" t="s">
        <v>905</v>
      </c>
      <c r="C747" s="102" t="s">
        <v>130</v>
      </c>
      <c r="D747" s="102">
        <v>60</v>
      </c>
      <c r="E747" s="87" t="s">
        <v>653</v>
      </c>
      <c r="F747" s="178">
        <v>35000</v>
      </c>
      <c r="G747" s="172">
        <f t="shared" si="21"/>
        <v>2100000</v>
      </c>
      <c r="H747" s="100"/>
    </row>
    <row r="748" spans="1:8" s="101" customFormat="1" ht="15" customHeight="1" x14ac:dyDescent="0.25">
      <c r="A748" s="180" t="s">
        <v>1406</v>
      </c>
      <c r="B748" s="188" t="s">
        <v>906</v>
      </c>
      <c r="C748" s="102" t="s">
        <v>130</v>
      </c>
      <c r="D748" s="102">
        <v>60</v>
      </c>
      <c r="E748" s="87" t="s">
        <v>653</v>
      </c>
      <c r="F748" s="178">
        <v>35000</v>
      </c>
      <c r="G748" s="172">
        <f t="shared" si="21"/>
        <v>2100000</v>
      </c>
      <c r="H748" s="100"/>
    </row>
    <row r="749" spans="1:8" s="101" customFormat="1" ht="15" customHeight="1" x14ac:dyDescent="0.25">
      <c r="A749" s="180" t="s">
        <v>1407</v>
      </c>
      <c r="B749" s="188" t="s">
        <v>907</v>
      </c>
      <c r="C749" s="102" t="s">
        <v>130</v>
      </c>
      <c r="D749" s="102">
        <v>60</v>
      </c>
      <c r="E749" s="87" t="s">
        <v>653</v>
      </c>
      <c r="F749" s="178">
        <v>35000</v>
      </c>
      <c r="G749" s="172">
        <f t="shared" si="21"/>
        <v>2100000</v>
      </c>
      <c r="H749" s="100"/>
    </row>
    <row r="750" spans="1:8" s="101" customFormat="1" ht="15" customHeight="1" x14ac:dyDescent="0.25">
      <c r="A750" s="180" t="s">
        <v>1408</v>
      </c>
      <c r="B750" s="188" t="s">
        <v>908</v>
      </c>
      <c r="C750" s="102" t="s">
        <v>130</v>
      </c>
      <c r="D750" s="102">
        <v>60</v>
      </c>
      <c r="E750" s="87" t="s">
        <v>653</v>
      </c>
      <c r="F750" s="178">
        <v>28000</v>
      </c>
      <c r="G750" s="172">
        <f t="shared" si="21"/>
        <v>1680000</v>
      </c>
      <c r="H750" s="100"/>
    </row>
    <row r="751" spans="1:8" s="101" customFormat="1" ht="15" customHeight="1" x14ac:dyDescent="0.25">
      <c r="A751" s="180" t="s">
        <v>1409</v>
      </c>
      <c r="B751" s="189" t="s">
        <v>909</v>
      </c>
      <c r="C751" s="103" t="s">
        <v>130</v>
      </c>
      <c r="D751" s="103">
        <v>60</v>
      </c>
      <c r="E751" s="87" t="s">
        <v>653</v>
      </c>
      <c r="F751" s="178">
        <v>28000</v>
      </c>
      <c r="G751" s="172">
        <f t="shared" si="21"/>
        <v>1680000</v>
      </c>
      <c r="H751" s="100"/>
    </row>
    <row r="752" spans="1:8" s="101" customFormat="1" ht="15" customHeight="1" x14ac:dyDescent="0.25">
      <c r="A752" s="180" t="s">
        <v>1410</v>
      </c>
      <c r="B752" s="189" t="s">
        <v>910</v>
      </c>
      <c r="C752" s="103" t="s">
        <v>130</v>
      </c>
      <c r="D752" s="103">
        <v>60</v>
      </c>
      <c r="E752" s="87" t="s">
        <v>653</v>
      </c>
      <c r="F752" s="178">
        <v>28000</v>
      </c>
      <c r="G752" s="172">
        <f t="shared" si="21"/>
        <v>1680000</v>
      </c>
      <c r="H752" s="100"/>
    </row>
    <row r="753" spans="1:8" s="101" customFormat="1" ht="15" customHeight="1" x14ac:dyDescent="0.25">
      <c r="A753" s="180" t="s">
        <v>1411</v>
      </c>
      <c r="B753" s="190" t="s">
        <v>911</v>
      </c>
      <c r="C753" s="102" t="s">
        <v>130</v>
      </c>
      <c r="D753" s="102">
        <v>240</v>
      </c>
      <c r="E753" s="87" t="s">
        <v>653</v>
      </c>
      <c r="F753" s="178">
        <v>28000</v>
      </c>
      <c r="G753" s="172">
        <f t="shared" ref="G753:G767" si="22">F753*D753</f>
        <v>6720000</v>
      </c>
      <c r="H753" s="100"/>
    </row>
    <row r="754" spans="1:8" s="101" customFormat="1" ht="15" customHeight="1" x14ac:dyDescent="0.25">
      <c r="A754" s="180" t="s">
        <v>1412</v>
      </c>
      <c r="B754" s="190" t="s">
        <v>912</v>
      </c>
      <c r="C754" s="102" t="s">
        <v>130</v>
      </c>
      <c r="D754" s="102">
        <v>180</v>
      </c>
      <c r="E754" s="87" t="s">
        <v>653</v>
      </c>
      <c r="F754" s="178">
        <v>28000</v>
      </c>
      <c r="G754" s="172">
        <f t="shared" si="22"/>
        <v>5040000</v>
      </c>
      <c r="H754" s="100"/>
    </row>
    <row r="755" spans="1:8" s="101" customFormat="1" ht="15" customHeight="1" x14ac:dyDescent="0.25">
      <c r="A755" s="180" t="s">
        <v>1413</v>
      </c>
      <c r="B755" s="190" t="s">
        <v>913</v>
      </c>
      <c r="C755" s="102" t="s">
        <v>130</v>
      </c>
      <c r="D755" s="102">
        <v>600</v>
      </c>
      <c r="E755" s="87" t="s">
        <v>653</v>
      </c>
      <c r="F755" s="178">
        <v>28000</v>
      </c>
      <c r="G755" s="172">
        <f t="shared" si="22"/>
        <v>16800000</v>
      </c>
      <c r="H755" s="100"/>
    </row>
    <row r="756" spans="1:8" s="101" customFormat="1" ht="15" customHeight="1" x14ac:dyDescent="0.25">
      <c r="A756" s="180" t="s">
        <v>1414</v>
      </c>
      <c r="B756" s="89" t="s">
        <v>914</v>
      </c>
      <c r="C756" s="102" t="s">
        <v>130</v>
      </c>
      <c r="D756" s="102">
        <v>60</v>
      </c>
      <c r="E756" s="87" t="s">
        <v>653</v>
      </c>
      <c r="F756" s="178">
        <v>28000</v>
      </c>
      <c r="G756" s="172">
        <f t="shared" si="22"/>
        <v>1680000</v>
      </c>
      <c r="H756" s="100"/>
    </row>
    <row r="757" spans="1:8" s="101" customFormat="1" ht="15" customHeight="1" x14ac:dyDescent="0.25">
      <c r="A757" s="180" t="s">
        <v>1415</v>
      </c>
      <c r="B757" s="190" t="s">
        <v>915</v>
      </c>
      <c r="C757" s="102" t="s">
        <v>130</v>
      </c>
      <c r="D757" s="102">
        <v>60</v>
      </c>
      <c r="E757" s="87" t="s">
        <v>653</v>
      </c>
      <c r="F757" s="178">
        <v>28000</v>
      </c>
      <c r="G757" s="172">
        <f t="shared" si="22"/>
        <v>1680000</v>
      </c>
      <c r="H757" s="100"/>
    </row>
    <row r="758" spans="1:8" s="101" customFormat="1" ht="15" customHeight="1" x14ac:dyDescent="0.25">
      <c r="A758" s="180" t="s">
        <v>1416</v>
      </c>
      <c r="B758" s="190" t="s">
        <v>916</v>
      </c>
      <c r="C758" s="102" t="s">
        <v>33</v>
      </c>
      <c r="D758" s="102">
        <v>1200</v>
      </c>
      <c r="E758" s="87" t="s">
        <v>653</v>
      </c>
      <c r="F758" s="178">
        <v>5500</v>
      </c>
      <c r="G758" s="172">
        <f t="shared" si="22"/>
        <v>6600000</v>
      </c>
      <c r="H758" s="100"/>
    </row>
    <row r="759" spans="1:8" s="101" customFormat="1" ht="15" customHeight="1" x14ac:dyDescent="0.25">
      <c r="A759" s="180" t="s">
        <v>1417</v>
      </c>
      <c r="B759" s="190" t="s">
        <v>917</v>
      </c>
      <c r="C759" s="102" t="s">
        <v>130</v>
      </c>
      <c r="D759" s="102">
        <v>60</v>
      </c>
      <c r="E759" s="87" t="s">
        <v>653</v>
      </c>
      <c r="F759" s="178">
        <v>30000</v>
      </c>
      <c r="G759" s="172">
        <f t="shared" si="22"/>
        <v>1800000</v>
      </c>
      <c r="H759" s="100"/>
    </row>
    <row r="760" spans="1:8" s="101" customFormat="1" ht="15" customHeight="1" x14ac:dyDescent="0.2">
      <c r="A760" s="180" t="s">
        <v>1418</v>
      </c>
      <c r="B760" s="190" t="s">
        <v>948</v>
      </c>
      <c r="C760" s="102" t="s">
        <v>33</v>
      </c>
      <c r="D760" s="102">
        <v>4800</v>
      </c>
      <c r="E760" s="87" t="s">
        <v>653</v>
      </c>
      <c r="F760" s="178">
        <v>82000</v>
      </c>
      <c r="G760" s="172">
        <f t="shared" si="22"/>
        <v>393600000</v>
      </c>
      <c r="H760" s="55"/>
    </row>
    <row r="761" spans="1:8" s="101" customFormat="1" ht="15" customHeight="1" x14ac:dyDescent="0.2">
      <c r="A761" s="180" t="s">
        <v>1419</v>
      </c>
      <c r="B761" s="190" t="s">
        <v>949</v>
      </c>
      <c r="C761" s="102" t="s">
        <v>33</v>
      </c>
      <c r="D761" s="102">
        <v>600</v>
      </c>
      <c r="E761" s="87" t="s">
        <v>653</v>
      </c>
      <c r="F761" s="178">
        <v>15000</v>
      </c>
      <c r="G761" s="172">
        <f t="shared" si="22"/>
        <v>9000000</v>
      </c>
      <c r="H761" s="55"/>
    </row>
    <row r="762" spans="1:8" s="101" customFormat="1" ht="15" customHeight="1" x14ac:dyDescent="0.2">
      <c r="A762" s="180" t="s">
        <v>1420</v>
      </c>
      <c r="B762" s="190" t="s">
        <v>950</v>
      </c>
      <c r="C762" s="87" t="s">
        <v>33</v>
      </c>
      <c r="D762" s="87">
        <v>1800</v>
      </c>
      <c r="E762" s="87" t="s">
        <v>653</v>
      </c>
      <c r="F762" s="178">
        <v>30000</v>
      </c>
      <c r="G762" s="172">
        <f t="shared" si="22"/>
        <v>54000000</v>
      </c>
      <c r="H762" s="55"/>
    </row>
    <row r="763" spans="1:8" s="101" customFormat="1" ht="15" customHeight="1" x14ac:dyDescent="0.2">
      <c r="A763" s="180" t="s">
        <v>1421</v>
      </c>
      <c r="B763" s="191" t="s">
        <v>951</v>
      </c>
      <c r="C763" s="29" t="s">
        <v>33</v>
      </c>
      <c r="D763" s="29">
        <v>1800</v>
      </c>
      <c r="E763" s="87" t="s">
        <v>653</v>
      </c>
      <c r="F763" s="178">
        <v>15000</v>
      </c>
      <c r="G763" s="172">
        <f t="shared" si="22"/>
        <v>27000000</v>
      </c>
      <c r="H763" s="55"/>
    </row>
    <row r="764" spans="1:8" s="101" customFormat="1" ht="15" customHeight="1" x14ac:dyDescent="0.2">
      <c r="A764" s="180" t="s">
        <v>1422</v>
      </c>
      <c r="B764" s="191" t="s">
        <v>952</v>
      </c>
      <c r="C764" s="29" t="s">
        <v>578</v>
      </c>
      <c r="D764" s="29">
        <v>1680</v>
      </c>
      <c r="E764" s="87" t="s">
        <v>653</v>
      </c>
      <c r="F764" s="178">
        <v>20000</v>
      </c>
      <c r="G764" s="172">
        <f t="shared" si="22"/>
        <v>33600000</v>
      </c>
      <c r="H764" s="55"/>
    </row>
    <row r="765" spans="1:8" s="101" customFormat="1" ht="15" customHeight="1" x14ac:dyDescent="0.25">
      <c r="A765" s="180" t="s">
        <v>1423</v>
      </c>
      <c r="B765" s="190" t="s">
        <v>973</v>
      </c>
      <c r="C765" s="102" t="s">
        <v>33</v>
      </c>
      <c r="D765" s="102">
        <v>600</v>
      </c>
      <c r="E765" s="87" t="s">
        <v>653</v>
      </c>
      <c r="F765" s="178">
        <v>5000</v>
      </c>
      <c r="G765" s="172">
        <f t="shared" si="22"/>
        <v>3000000</v>
      </c>
      <c r="H765" s="100"/>
    </row>
    <row r="766" spans="1:8" s="101" customFormat="1" ht="15" customHeight="1" x14ac:dyDescent="0.25">
      <c r="A766" s="180" t="s">
        <v>1424</v>
      </c>
      <c r="B766" s="190" t="s">
        <v>974</v>
      </c>
      <c r="C766" s="102" t="s">
        <v>133</v>
      </c>
      <c r="D766" s="102">
        <v>6000</v>
      </c>
      <c r="E766" s="87" t="s">
        <v>653</v>
      </c>
      <c r="F766" s="178">
        <v>3000</v>
      </c>
      <c r="G766" s="172">
        <f t="shared" si="22"/>
        <v>18000000</v>
      </c>
      <c r="H766" s="100"/>
    </row>
    <row r="767" spans="1:8" s="101" customFormat="1" ht="15" customHeight="1" x14ac:dyDescent="0.25">
      <c r="A767" s="180" t="s">
        <v>1425</v>
      </c>
      <c r="B767" s="190" t="s">
        <v>975</v>
      </c>
      <c r="C767" s="102" t="s">
        <v>33</v>
      </c>
      <c r="D767" s="102">
        <v>7200</v>
      </c>
      <c r="E767" s="87" t="s">
        <v>653</v>
      </c>
      <c r="F767" s="178">
        <v>100000</v>
      </c>
      <c r="G767" s="172">
        <f t="shared" si="22"/>
        <v>720000000</v>
      </c>
      <c r="H767" s="100"/>
    </row>
    <row r="768" spans="1:8" s="101" customFormat="1" ht="15" customHeight="1" x14ac:dyDescent="0.2">
      <c r="A768" s="180" t="s">
        <v>1426</v>
      </c>
      <c r="B768" s="188" t="s">
        <v>991</v>
      </c>
      <c r="C768" s="102" t="s">
        <v>33</v>
      </c>
      <c r="D768" s="102">
        <v>240</v>
      </c>
      <c r="E768" s="87" t="s">
        <v>653</v>
      </c>
      <c r="F768" s="179">
        <v>166587.69</v>
      </c>
      <c r="G768" s="172">
        <f t="shared" ref="G768:G820" si="23">F768*D768</f>
        <v>39981045.600000001</v>
      </c>
      <c r="H768" s="55">
        <v>8301500000</v>
      </c>
    </row>
    <row r="769" spans="1:8" s="101" customFormat="1" ht="15" customHeight="1" x14ac:dyDescent="0.2">
      <c r="A769" s="180" t="s">
        <v>1427</v>
      </c>
      <c r="B769" s="188" t="s">
        <v>992</v>
      </c>
      <c r="C769" s="102" t="s">
        <v>33</v>
      </c>
      <c r="D769" s="102">
        <v>480</v>
      </c>
      <c r="E769" s="87" t="s">
        <v>653</v>
      </c>
      <c r="F769" s="179">
        <v>166587.69</v>
      </c>
      <c r="G769" s="172">
        <f t="shared" si="23"/>
        <v>79962091.200000003</v>
      </c>
      <c r="H769" s="55">
        <v>8301500000</v>
      </c>
    </row>
    <row r="770" spans="1:8" s="101" customFormat="1" ht="15" customHeight="1" x14ac:dyDescent="0.2">
      <c r="A770" s="180" t="s">
        <v>1428</v>
      </c>
      <c r="B770" s="188" t="s">
        <v>993</v>
      </c>
      <c r="C770" s="102" t="s">
        <v>33</v>
      </c>
      <c r="D770" s="102">
        <v>240</v>
      </c>
      <c r="E770" s="87" t="s">
        <v>653</v>
      </c>
      <c r="F770" s="179">
        <v>166587.69</v>
      </c>
      <c r="G770" s="172">
        <f t="shared" si="23"/>
        <v>39981045.600000001</v>
      </c>
      <c r="H770" s="55">
        <v>8301500000</v>
      </c>
    </row>
    <row r="771" spans="1:8" s="101" customFormat="1" ht="15" customHeight="1" x14ac:dyDescent="0.2">
      <c r="A771" s="180" t="s">
        <v>1429</v>
      </c>
      <c r="B771" s="188" t="s">
        <v>994</v>
      </c>
      <c r="C771" s="102" t="s">
        <v>33</v>
      </c>
      <c r="D771" s="102">
        <v>480</v>
      </c>
      <c r="E771" s="87" t="s">
        <v>653</v>
      </c>
      <c r="F771" s="179">
        <v>166587.69</v>
      </c>
      <c r="G771" s="172">
        <f t="shared" si="23"/>
        <v>79962091.200000003</v>
      </c>
      <c r="H771" s="55">
        <v>8301500000</v>
      </c>
    </row>
    <row r="772" spans="1:8" s="101" customFormat="1" ht="15" customHeight="1" x14ac:dyDescent="0.2">
      <c r="A772" s="180" t="s">
        <v>1430</v>
      </c>
      <c r="B772" s="188" t="s">
        <v>995</v>
      </c>
      <c r="C772" s="102" t="s">
        <v>33</v>
      </c>
      <c r="D772" s="102">
        <v>240</v>
      </c>
      <c r="E772" s="87" t="s">
        <v>653</v>
      </c>
      <c r="F772" s="179">
        <v>166587.69</v>
      </c>
      <c r="G772" s="172">
        <f t="shared" si="23"/>
        <v>39981045.600000001</v>
      </c>
      <c r="H772" s="55">
        <v>8301500000</v>
      </c>
    </row>
    <row r="773" spans="1:8" s="101" customFormat="1" ht="15" customHeight="1" x14ac:dyDescent="0.2">
      <c r="A773" s="180" t="s">
        <v>1431</v>
      </c>
      <c r="B773" s="188" t="s">
        <v>996</v>
      </c>
      <c r="C773" s="102" t="s">
        <v>33</v>
      </c>
      <c r="D773" s="102">
        <v>480</v>
      </c>
      <c r="E773" s="87" t="s">
        <v>653</v>
      </c>
      <c r="F773" s="179">
        <v>166587.69</v>
      </c>
      <c r="G773" s="172">
        <f t="shared" si="23"/>
        <v>79962091.200000003</v>
      </c>
      <c r="H773" s="55">
        <v>8301500000</v>
      </c>
    </row>
    <row r="774" spans="1:8" s="101" customFormat="1" ht="15" customHeight="1" x14ac:dyDescent="0.2">
      <c r="A774" s="180" t="s">
        <v>1432</v>
      </c>
      <c r="B774" s="190" t="s">
        <v>997</v>
      </c>
      <c r="C774" s="102" t="s">
        <v>33</v>
      </c>
      <c r="D774" s="102">
        <v>360</v>
      </c>
      <c r="E774" s="87" t="s">
        <v>653</v>
      </c>
      <c r="F774" s="178">
        <v>55000</v>
      </c>
      <c r="G774" s="172">
        <f t="shared" si="23"/>
        <v>19800000</v>
      </c>
      <c r="H774" s="55"/>
    </row>
    <row r="775" spans="1:8" s="101" customFormat="1" ht="15" customHeight="1" x14ac:dyDescent="0.2">
      <c r="A775" s="180" t="s">
        <v>1433</v>
      </c>
      <c r="B775" s="190" t="s">
        <v>998</v>
      </c>
      <c r="C775" s="102" t="s">
        <v>33</v>
      </c>
      <c r="D775" s="102">
        <v>720</v>
      </c>
      <c r="E775" s="87" t="s">
        <v>653</v>
      </c>
      <c r="F775" s="178">
        <v>50000</v>
      </c>
      <c r="G775" s="172">
        <f t="shared" si="23"/>
        <v>36000000</v>
      </c>
      <c r="H775" s="55"/>
    </row>
    <row r="776" spans="1:8" s="101" customFormat="1" ht="15" customHeight="1" x14ac:dyDescent="0.2">
      <c r="A776" s="180" t="s">
        <v>1434</v>
      </c>
      <c r="B776" s="188" t="s">
        <v>999</v>
      </c>
      <c r="C776" s="104" t="s">
        <v>33</v>
      </c>
      <c r="D776" s="104">
        <v>600</v>
      </c>
      <c r="E776" s="87" t="s">
        <v>653</v>
      </c>
      <c r="F776" s="178">
        <v>180000</v>
      </c>
      <c r="G776" s="172">
        <f t="shared" si="23"/>
        <v>108000000</v>
      </c>
      <c r="H776" s="55"/>
    </row>
    <row r="777" spans="1:8" s="101" customFormat="1" ht="15" customHeight="1" x14ac:dyDescent="0.2">
      <c r="A777" s="180" t="s">
        <v>1435</v>
      </c>
      <c r="B777" s="188" t="s">
        <v>1000</v>
      </c>
      <c r="C777" s="104" t="s">
        <v>33</v>
      </c>
      <c r="D777" s="104">
        <v>360</v>
      </c>
      <c r="E777" s="87" t="s">
        <v>653</v>
      </c>
      <c r="F777" s="178">
        <v>220000</v>
      </c>
      <c r="G777" s="172">
        <f t="shared" si="23"/>
        <v>79200000</v>
      </c>
      <c r="H777" s="55"/>
    </row>
    <row r="778" spans="1:8" s="101" customFormat="1" ht="15" customHeight="1" x14ac:dyDescent="0.2">
      <c r="A778" s="180" t="s">
        <v>1436</v>
      </c>
      <c r="B778" s="188" t="s">
        <v>1001</v>
      </c>
      <c r="C778" s="104" t="s">
        <v>33</v>
      </c>
      <c r="D778" s="104">
        <v>600</v>
      </c>
      <c r="E778" s="87" t="s">
        <v>653</v>
      </c>
      <c r="F778" s="178">
        <v>50000</v>
      </c>
      <c r="G778" s="172">
        <f t="shared" si="23"/>
        <v>30000000</v>
      </c>
      <c r="H778" s="55"/>
    </row>
    <row r="779" spans="1:8" s="101" customFormat="1" ht="15" customHeight="1" x14ac:dyDescent="0.2">
      <c r="A779" s="180" t="s">
        <v>1437</v>
      </c>
      <c r="B779" s="189" t="s">
        <v>1002</v>
      </c>
      <c r="C779" s="103" t="s">
        <v>130</v>
      </c>
      <c r="D779" s="103">
        <v>3000</v>
      </c>
      <c r="E779" s="87" t="s">
        <v>653</v>
      </c>
      <c r="F779" s="178">
        <v>10000</v>
      </c>
      <c r="G779" s="172">
        <f t="shared" si="23"/>
        <v>30000000</v>
      </c>
      <c r="H779" s="55">
        <v>8311100000</v>
      </c>
    </row>
    <row r="780" spans="1:8" s="101" customFormat="1" ht="15" customHeight="1" x14ac:dyDescent="0.2">
      <c r="A780" s="180" t="s">
        <v>1438</v>
      </c>
      <c r="B780" s="189" t="s">
        <v>1003</v>
      </c>
      <c r="C780" s="103" t="s">
        <v>130</v>
      </c>
      <c r="D780" s="103">
        <v>3000</v>
      </c>
      <c r="E780" s="87" t="s">
        <v>653</v>
      </c>
      <c r="F780" s="178">
        <v>10000</v>
      </c>
      <c r="G780" s="172">
        <f t="shared" si="23"/>
        <v>30000000</v>
      </c>
      <c r="H780" s="55">
        <v>8311100000</v>
      </c>
    </row>
    <row r="781" spans="1:8" s="101" customFormat="1" ht="15" customHeight="1" x14ac:dyDescent="0.2">
      <c r="A781" s="180" t="s">
        <v>1439</v>
      </c>
      <c r="B781" s="190" t="s">
        <v>1004</v>
      </c>
      <c r="C781" s="103" t="s">
        <v>33</v>
      </c>
      <c r="D781" s="103">
        <v>120</v>
      </c>
      <c r="E781" s="87" t="s">
        <v>653</v>
      </c>
      <c r="F781" s="178">
        <v>35000</v>
      </c>
      <c r="G781" s="172">
        <f t="shared" si="23"/>
        <v>4200000</v>
      </c>
      <c r="H781" s="55">
        <v>8311100000</v>
      </c>
    </row>
    <row r="782" spans="1:8" s="101" customFormat="1" ht="15" customHeight="1" x14ac:dyDescent="0.2">
      <c r="A782" s="180" t="s">
        <v>1440</v>
      </c>
      <c r="B782" s="190" t="s">
        <v>1005</v>
      </c>
      <c r="C782" s="102" t="s">
        <v>130</v>
      </c>
      <c r="D782" s="102">
        <v>60</v>
      </c>
      <c r="E782" s="87" t="s">
        <v>653</v>
      </c>
      <c r="F782" s="178">
        <v>70000</v>
      </c>
      <c r="G782" s="172">
        <f t="shared" si="23"/>
        <v>4200000</v>
      </c>
      <c r="H782" s="55">
        <v>8311100000</v>
      </c>
    </row>
    <row r="783" spans="1:8" s="101" customFormat="1" ht="15" customHeight="1" x14ac:dyDescent="0.2">
      <c r="A783" s="180" t="s">
        <v>1441</v>
      </c>
      <c r="B783" s="188" t="s">
        <v>1006</v>
      </c>
      <c r="C783" s="102" t="s">
        <v>130</v>
      </c>
      <c r="D783" s="102">
        <v>2400</v>
      </c>
      <c r="E783" s="87" t="s">
        <v>653</v>
      </c>
      <c r="F783" s="178">
        <v>1500</v>
      </c>
      <c r="G783" s="172">
        <f t="shared" si="23"/>
        <v>3600000</v>
      </c>
      <c r="H783" s="55">
        <v>6307101000</v>
      </c>
    </row>
    <row r="784" spans="1:8" s="101" customFormat="1" ht="15" customHeight="1" x14ac:dyDescent="0.25">
      <c r="A784" s="180" t="s">
        <v>1442</v>
      </c>
      <c r="B784" s="189" t="s">
        <v>1007</v>
      </c>
      <c r="C784" s="102" t="s">
        <v>33</v>
      </c>
      <c r="D784" s="102">
        <v>600</v>
      </c>
      <c r="E784" s="87" t="s">
        <v>653</v>
      </c>
      <c r="F784" s="178">
        <v>65000</v>
      </c>
      <c r="G784" s="172">
        <f t="shared" si="23"/>
        <v>39000000</v>
      </c>
      <c r="H784" s="100"/>
    </row>
    <row r="785" spans="1:8" s="101" customFormat="1" ht="15" customHeight="1" x14ac:dyDescent="0.25">
      <c r="A785" s="180" t="s">
        <v>1443</v>
      </c>
      <c r="B785" s="189" t="s">
        <v>1008</v>
      </c>
      <c r="C785" s="102" t="s">
        <v>33</v>
      </c>
      <c r="D785" s="102">
        <v>2400</v>
      </c>
      <c r="E785" s="87" t="s">
        <v>653</v>
      </c>
      <c r="F785" s="178">
        <v>15000</v>
      </c>
      <c r="G785" s="172">
        <f t="shared" si="23"/>
        <v>36000000</v>
      </c>
      <c r="H785" s="100"/>
    </row>
    <row r="786" spans="1:8" s="101" customFormat="1" ht="15" customHeight="1" x14ac:dyDescent="0.25">
      <c r="A786" s="180" t="s">
        <v>1444</v>
      </c>
      <c r="B786" s="189" t="s">
        <v>1009</v>
      </c>
      <c r="C786" s="102" t="s">
        <v>33</v>
      </c>
      <c r="D786" s="102">
        <v>600</v>
      </c>
      <c r="E786" s="87" t="s">
        <v>653</v>
      </c>
      <c r="F786" s="178">
        <v>95000</v>
      </c>
      <c r="G786" s="172">
        <f t="shared" si="23"/>
        <v>57000000</v>
      </c>
      <c r="H786" s="100"/>
    </row>
    <row r="787" spans="1:8" s="101" customFormat="1" ht="15" customHeight="1" x14ac:dyDescent="0.25">
      <c r="A787" s="180" t="s">
        <v>1445</v>
      </c>
      <c r="B787" s="189" t="s">
        <v>1010</v>
      </c>
      <c r="C787" s="102" t="s">
        <v>33</v>
      </c>
      <c r="D787" s="102">
        <v>600</v>
      </c>
      <c r="E787" s="87" t="s">
        <v>653</v>
      </c>
      <c r="F787" s="178">
        <v>95000</v>
      </c>
      <c r="G787" s="172">
        <f t="shared" si="23"/>
        <v>57000000</v>
      </c>
      <c r="H787" s="100"/>
    </row>
    <row r="788" spans="1:8" s="101" customFormat="1" ht="15" customHeight="1" x14ac:dyDescent="0.25">
      <c r="A788" s="180" t="s">
        <v>1446</v>
      </c>
      <c r="B788" s="189" t="s">
        <v>1011</v>
      </c>
      <c r="C788" s="102" t="s">
        <v>33</v>
      </c>
      <c r="D788" s="102">
        <v>300</v>
      </c>
      <c r="E788" s="87" t="s">
        <v>653</v>
      </c>
      <c r="F788" s="178">
        <v>95000</v>
      </c>
      <c r="G788" s="172">
        <f t="shared" si="23"/>
        <v>28500000</v>
      </c>
      <c r="H788" s="100"/>
    </row>
    <row r="789" spans="1:8" s="101" customFormat="1" ht="15" customHeight="1" x14ac:dyDescent="0.25">
      <c r="A789" s="180" t="s">
        <v>1447</v>
      </c>
      <c r="B789" s="189" t="s">
        <v>1012</v>
      </c>
      <c r="C789" s="102" t="s">
        <v>33</v>
      </c>
      <c r="D789" s="102">
        <v>300</v>
      </c>
      <c r="E789" s="87" t="s">
        <v>653</v>
      </c>
      <c r="F789" s="178">
        <v>95000</v>
      </c>
      <c r="G789" s="172">
        <f t="shared" si="23"/>
        <v>28500000</v>
      </c>
      <c r="H789" s="100"/>
    </row>
    <row r="790" spans="1:8" s="101" customFormat="1" ht="15" customHeight="1" x14ac:dyDescent="0.25">
      <c r="A790" s="180" t="s">
        <v>1448</v>
      </c>
      <c r="B790" s="189" t="s">
        <v>1013</v>
      </c>
      <c r="C790" s="102" t="s">
        <v>33</v>
      </c>
      <c r="D790" s="102">
        <v>300</v>
      </c>
      <c r="E790" s="87" t="s">
        <v>653</v>
      </c>
      <c r="F790" s="178">
        <v>95000</v>
      </c>
      <c r="G790" s="172">
        <f t="shared" si="23"/>
        <v>28500000</v>
      </c>
      <c r="H790" s="100"/>
    </row>
    <row r="791" spans="1:8" s="101" customFormat="1" ht="15" customHeight="1" x14ac:dyDescent="0.25">
      <c r="A791" s="180" t="s">
        <v>1449</v>
      </c>
      <c r="B791" s="189" t="s">
        <v>1014</v>
      </c>
      <c r="C791" s="102" t="s">
        <v>33</v>
      </c>
      <c r="D791" s="102">
        <v>600</v>
      </c>
      <c r="E791" s="87" t="s">
        <v>653</v>
      </c>
      <c r="F791" s="178">
        <v>95000</v>
      </c>
      <c r="G791" s="172">
        <f t="shared" si="23"/>
        <v>57000000</v>
      </c>
      <c r="H791" s="100"/>
    </row>
    <row r="792" spans="1:8" s="101" customFormat="1" ht="15" customHeight="1" x14ac:dyDescent="0.25">
      <c r="A792" s="180" t="s">
        <v>1450</v>
      </c>
      <c r="B792" s="189" t="s">
        <v>1015</v>
      </c>
      <c r="C792" s="102" t="s">
        <v>33</v>
      </c>
      <c r="D792" s="102">
        <v>600</v>
      </c>
      <c r="E792" s="87" t="s">
        <v>653</v>
      </c>
      <c r="F792" s="178">
        <v>95000</v>
      </c>
      <c r="G792" s="172">
        <f t="shared" si="23"/>
        <v>57000000</v>
      </c>
      <c r="H792" s="100"/>
    </row>
    <row r="793" spans="1:8" s="101" customFormat="1" ht="15" customHeight="1" x14ac:dyDescent="0.25">
      <c r="A793" s="180" t="s">
        <v>1451</v>
      </c>
      <c r="B793" s="189" t="s">
        <v>1016</v>
      </c>
      <c r="C793" s="102" t="s">
        <v>33</v>
      </c>
      <c r="D793" s="102">
        <v>300</v>
      </c>
      <c r="E793" s="87" t="s">
        <v>653</v>
      </c>
      <c r="F793" s="178">
        <v>95000</v>
      </c>
      <c r="G793" s="172">
        <f t="shared" si="23"/>
        <v>28500000</v>
      </c>
      <c r="H793" s="100"/>
    </row>
    <row r="794" spans="1:8" s="101" customFormat="1" ht="15" customHeight="1" x14ac:dyDescent="0.25">
      <c r="A794" s="180" t="s">
        <v>1452</v>
      </c>
      <c r="B794" s="189" t="s">
        <v>1017</v>
      </c>
      <c r="C794" s="102" t="s">
        <v>33</v>
      </c>
      <c r="D794" s="102">
        <v>300</v>
      </c>
      <c r="E794" s="87" t="s">
        <v>653</v>
      </c>
      <c r="F794" s="178">
        <v>95000</v>
      </c>
      <c r="G794" s="172">
        <f t="shared" si="23"/>
        <v>28500000</v>
      </c>
      <c r="H794" s="100"/>
    </row>
    <row r="795" spans="1:8" s="101" customFormat="1" ht="15" customHeight="1" x14ac:dyDescent="0.25">
      <c r="A795" s="180" t="s">
        <v>1453</v>
      </c>
      <c r="B795" s="189" t="s">
        <v>1018</v>
      </c>
      <c r="C795" s="102" t="s">
        <v>33</v>
      </c>
      <c r="D795" s="102">
        <v>300</v>
      </c>
      <c r="E795" s="87" t="s">
        <v>653</v>
      </c>
      <c r="F795" s="178">
        <v>95000</v>
      </c>
      <c r="G795" s="172">
        <f t="shared" si="23"/>
        <v>28500000</v>
      </c>
      <c r="H795" s="100"/>
    </row>
    <row r="796" spans="1:8" s="101" customFormat="1" ht="15" customHeight="1" x14ac:dyDescent="0.25">
      <c r="A796" s="180" t="s">
        <v>1454</v>
      </c>
      <c r="B796" s="189" t="s">
        <v>1019</v>
      </c>
      <c r="C796" s="103" t="s">
        <v>33</v>
      </c>
      <c r="D796" s="103">
        <v>3000</v>
      </c>
      <c r="E796" s="87" t="s">
        <v>653</v>
      </c>
      <c r="F796" s="178">
        <v>22000</v>
      </c>
      <c r="G796" s="172">
        <f t="shared" si="23"/>
        <v>66000000</v>
      </c>
      <c r="H796" s="100"/>
    </row>
    <row r="797" spans="1:8" s="101" customFormat="1" ht="15" customHeight="1" x14ac:dyDescent="0.25">
      <c r="A797" s="180" t="s">
        <v>1455</v>
      </c>
      <c r="B797" s="188" t="s">
        <v>1020</v>
      </c>
      <c r="C797" s="102" t="s">
        <v>955</v>
      </c>
      <c r="D797" s="102">
        <v>18000</v>
      </c>
      <c r="E797" s="87" t="s">
        <v>653</v>
      </c>
      <c r="F797" s="178">
        <v>120000</v>
      </c>
      <c r="G797" s="172">
        <f t="shared" si="23"/>
        <v>2160000000</v>
      </c>
      <c r="H797" s="100"/>
    </row>
    <row r="798" spans="1:8" s="101" customFormat="1" ht="15" customHeight="1" x14ac:dyDescent="0.25">
      <c r="A798" s="180" t="s">
        <v>1456</v>
      </c>
      <c r="B798" s="189" t="s">
        <v>1021</v>
      </c>
      <c r="C798" s="103" t="s">
        <v>33</v>
      </c>
      <c r="D798" s="103">
        <v>1200</v>
      </c>
      <c r="E798" s="87" t="s">
        <v>653</v>
      </c>
      <c r="F798" s="178">
        <v>15000</v>
      </c>
      <c r="G798" s="172">
        <f t="shared" si="23"/>
        <v>18000000</v>
      </c>
      <c r="H798" s="100"/>
    </row>
    <row r="799" spans="1:8" s="101" customFormat="1" ht="15" customHeight="1" x14ac:dyDescent="0.25">
      <c r="A799" s="180" t="s">
        <v>1457</v>
      </c>
      <c r="B799" s="89" t="s">
        <v>1022</v>
      </c>
      <c r="C799" s="87" t="s">
        <v>33</v>
      </c>
      <c r="D799" s="87">
        <v>1200</v>
      </c>
      <c r="E799" s="87" t="s">
        <v>653</v>
      </c>
      <c r="F799" s="178">
        <v>12000</v>
      </c>
      <c r="G799" s="172">
        <f t="shared" si="23"/>
        <v>14400000</v>
      </c>
      <c r="H799" s="100"/>
    </row>
    <row r="800" spans="1:8" s="101" customFormat="1" ht="15" customHeight="1" x14ac:dyDescent="0.25">
      <c r="A800" s="180" t="s">
        <v>1458</v>
      </c>
      <c r="B800" s="89" t="s">
        <v>1023</v>
      </c>
      <c r="C800" s="104" t="s">
        <v>133</v>
      </c>
      <c r="D800" s="104">
        <v>300</v>
      </c>
      <c r="E800" s="87" t="s">
        <v>653</v>
      </c>
      <c r="F800" s="178">
        <v>15000</v>
      </c>
      <c r="G800" s="172">
        <f t="shared" si="23"/>
        <v>4500000</v>
      </c>
      <c r="H800" s="100"/>
    </row>
    <row r="801" spans="1:8" s="101" customFormat="1" ht="15" customHeight="1" x14ac:dyDescent="0.25">
      <c r="A801" s="180" t="s">
        <v>1459</v>
      </c>
      <c r="B801" s="89" t="s">
        <v>1024</v>
      </c>
      <c r="C801" s="104" t="s">
        <v>578</v>
      </c>
      <c r="D801" s="104">
        <v>60</v>
      </c>
      <c r="E801" s="87" t="s">
        <v>653</v>
      </c>
      <c r="F801" s="178">
        <v>225000</v>
      </c>
      <c r="G801" s="172">
        <f t="shared" si="23"/>
        <v>13500000</v>
      </c>
      <c r="H801" s="100"/>
    </row>
    <row r="802" spans="1:8" s="101" customFormat="1" ht="15" customHeight="1" x14ac:dyDescent="0.25">
      <c r="A802" s="180" t="s">
        <v>1460</v>
      </c>
      <c r="B802" s="89" t="s">
        <v>1025</v>
      </c>
      <c r="C802" s="104" t="s">
        <v>578</v>
      </c>
      <c r="D802" s="104">
        <v>60</v>
      </c>
      <c r="E802" s="87" t="s">
        <v>653</v>
      </c>
      <c r="F802" s="178">
        <v>122500</v>
      </c>
      <c r="G802" s="172">
        <f t="shared" si="23"/>
        <v>7350000</v>
      </c>
      <c r="H802" s="100"/>
    </row>
    <row r="803" spans="1:8" s="101" customFormat="1" ht="15" customHeight="1" x14ac:dyDescent="0.25">
      <c r="A803" s="180" t="s">
        <v>1461</v>
      </c>
      <c r="B803" s="89" t="s">
        <v>1026</v>
      </c>
      <c r="C803" s="104" t="s">
        <v>33</v>
      </c>
      <c r="D803" s="104">
        <v>600</v>
      </c>
      <c r="E803" s="87" t="s">
        <v>653</v>
      </c>
      <c r="F803" s="178">
        <v>25000</v>
      </c>
      <c r="G803" s="172">
        <f t="shared" si="23"/>
        <v>15000000</v>
      </c>
      <c r="H803" s="100"/>
    </row>
    <row r="804" spans="1:8" s="101" customFormat="1" ht="15" customHeight="1" x14ac:dyDescent="0.25">
      <c r="A804" s="180" t="s">
        <v>1462</v>
      </c>
      <c r="B804" s="190" t="s">
        <v>1027</v>
      </c>
      <c r="C804" s="102" t="s">
        <v>130</v>
      </c>
      <c r="D804" s="102">
        <v>180</v>
      </c>
      <c r="E804" s="87" t="s">
        <v>653</v>
      </c>
      <c r="F804" s="178">
        <v>38000</v>
      </c>
      <c r="G804" s="172">
        <f t="shared" si="23"/>
        <v>6840000</v>
      </c>
      <c r="H804" s="100"/>
    </row>
    <row r="805" spans="1:8" s="101" customFormat="1" ht="15" customHeight="1" x14ac:dyDescent="0.25">
      <c r="A805" s="180" t="s">
        <v>1463</v>
      </c>
      <c r="B805" s="190" t="s">
        <v>1028</v>
      </c>
      <c r="C805" s="102" t="s">
        <v>130</v>
      </c>
      <c r="D805" s="102">
        <v>120</v>
      </c>
      <c r="E805" s="87" t="s">
        <v>653</v>
      </c>
      <c r="F805" s="178">
        <v>38000</v>
      </c>
      <c r="G805" s="172">
        <f t="shared" si="23"/>
        <v>4560000</v>
      </c>
      <c r="H805" s="100"/>
    </row>
    <row r="806" spans="1:8" s="101" customFormat="1" ht="15" customHeight="1" x14ac:dyDescent="0.25">
      <c r="A806" s="180" t="s">
        <v>1464</v>
      </c>
      <c r="B806" s="190" t="s">
        <v>1029</v>
      </c>
      <c r="C806" s="102" t="s">
        <v>130</v>
      </c>
      <c r="D806" s="102">
        <v>60</v>
      </c>
      <c r="E806" s="87" t="s">
        <v>653</v>
      </c>
      <c r="F806" s="178">
        <v>38000</v>
      </c>
      <c r="G806" s="172">
        <f t="shared" si="23"/>
        <v>2280000</v>
      </c>
      <c r="H806" s="100"/>
    </row>
    <row r="807" spans="1:8" s="101" customFormat="1" ht="15" customHeight="1" x14ac:dyDescent="0.25">
      <c r="A807" s="180" t="s">
        <v>1465</v>
      </c>
      <c r="B807" s="190" t="s">
        <v>1030</v>
      </c>
      <c r="C807" s="102" t="s">
        <v>130</v>
      </c>
      <c r="D807" s="102">
        <v>240</v>
      </c>
      <c r="E807" s="87" t="s">
        <v>653</v>
      </c>
      <c r="F807" s="178">
        <v>38000</v>
      </c>
      <c r="G807" s="172">
        <f t="shared" si="23"/>
        <v>9120000</v>
      </c>
      <c r="H807" s="100"/>
    </row>
    <row r="808" spans="1:8" s="101" customFormat="1" ht="15" customHeight="1" x14ac:dyDescent="0.25">
      <c r="A808" s="180" t="s">
        <v>1466</v>
      </c>
      <c r="B808" s="190" t="s">
        <v>1031</v>
      </c>
      <c r="C808" s="102" t="s">
        <v>130</v>
      </c>
      <c r="D808" s="102">
        <v>480</v>
      </c>
      <c r="E808" s="87" t="s">
        <v>653</v>
      </c>
      <c r="F808" s="178">
        <v>38000</v>
      </c>
      <c r="G808" s="172">
        <f t="shared" si="23"/>
        <v>18240000</v>
      </c>
      <c r="H808" s="100"/>
    </row>
    <row r="809" spans="1:8" s="101" customFormat="1" ht="15" customHeight="1" x14ac:dyDescent="0.25">
      <c r="A809" s="180" t="s">
        <v>1467</v>
      </c>
      <c r="B809" s="190" t="s">
        <v>1032</v>
      </c>
      <c r="C809" s="102" t="s">
        <v>130</v>
      </c>
      <c r="D809" s="102">
        <v>420</v>
      </c>
      <c r="E809" s="87" t="s">
        <v>653</v>
      </c>
      <c r="F809" s="178">
        <v>38000</v>
      </c>
      <c r="G809" s="172">
        <f t="shared" si="23"/>
        <v>15960000</v>
      </c>
      <c r="H809" s="100"/>
    </row>
    <row r="810" spans="1:8" s="101" customFormat="1" ht="15" customHeight="1" x14ac:dyDescent="0.25">
      <c r="A810" s="180" t="s">
        <v>1468</v>
      </c>
      <c r="B810" s="190" t="s">
        <v>1033</v>
      </c>
      <c r="C810" s="102" t="s">
        <v>130</v>
      </c>
      <c r="D810" s="102">
        <v>420</v>
      </c>
      <c r="E810" s="87" t="s">
        <v>653</v>
      </c>
      <c r="F810" s="178">
        <v>38000</v>
      </c>
      <c r="G810" s="172">
        <f t="shared" si="23"/>
        <v>15960000</v>
      </c>
      <c r="H810" s="100"/>
    </row>
    <row r="811" spans="1:8" s="101" customFormat="1" ht="15" customHeight="1" x14ac:dyDescent="0.25">
      <c r="A811" s="180" t="s">
        <v>1469</v>
      </c>
      <c r="B811" s="190" t="s">
        <v>1034</v>
      </c>
      <c r="C811" s="102" t="s">
        <v>130</v>
      </c>
      <c r="D811" s="102">
        <v>540</v>
      </c>
      <c r="E811" s="87" t="s">
        <v>653</v>
      </c>
      <c r="F811" s="178">
        <v>38000</v>
      </c>
      <c r="G811" s="172">
        <f t="shared" si="23"/>
        <v>20520000</v>
      </c>
      <c r="H811" s="100"/>
    </row>
    <row r="812" spans="1:8" s="101" customFormat="1" ht="15" customHeight="1" x14ac:dyDescent="0.25">
      <c r="A812" s="180" t="s">
        <v>1470</v>
      </c>
      <c r="B812" s="190" t="s">
        <v>1035</v>
      </c>
      <c r="C812" s="102" t="s">
        <v>130</v>
      </c>
      <c r="D812" s="102">
        <v>420</v>
      </c>
      <c r="E812" s="87" t="s">
        <v>653</v>
      </c>
      <c r="F812" s="178">
        <v>38000</v>
      </c>
      <c r="G812" s="172">
        <f t="shared" si="23"/>
        <v>15960000</v>
      </c>
      <c r="H812" s="100"/>
    </row>
    <row r="813" spans="1:8" s="101" customFormat="1" ht="15" customHeight="1" x14ac:dyDescent="0.25">
      <c r="A813" s="180" t="s">
        <v>1471</v>
      </c>
      <c r="B813" s="190" t="s">
        <v>1036</v>
      </c>
      <c r="C813" s="102" t="s">
        <v>130</v>
      </c>
      <c r="D813" s="102">
        <v>180</v>
      </c>
      <c r="E813" s="87" t="s">
        <v>653</v>
      </c>
      <c r="F813" s="178">
        <v>38000</v>
      </c>
      <c r="G813" s="172">
        <f t="shared" si="23"/>
        <v>6840000</v>
      </c>
      <c r="H813" s="100"/>
    </row>
    <row r="814" spans="1:8" s="101" customFormat="1" ht="15" customHeight="1" x14ac:dyDescent="0.25">
      <c r="A814" s="180" t="s">
        <v>1472</v>
      </c>
      <c r="B814" s="190" t="s">
        <v>1037</v>
      </c>
      <c r="C814" s="102" t="s">
        <v>130</v>
      </c>
      <c r="D814" s="102">
        <v>120</v>
      </c>
      <c r="E814" s="87" t="s">
        <v>653</v>
      </c>
      <c r="F814" s="178">
        <v>38000</v>
      </c>
      <c r="G814" s="172">
        <f t="shared" si="23"/>
        <v>4560000</v>
      </c>
      <c r="H814" s="100"/>
    </row>
    <row r="815" spans="1:8" s="101" customFormat="1" ht="15" customHeight="1" x14ac:dyDescent="0.25">
      <c r="A815" s="180" t="s">
        <v>1473</v>
      </c>
      <c r="B815" s="190" t="s">
        <v>1038</v>
      </c>
      <c r="C815" s="102" t="s">
        <v>130</v>
      </c>
      <c r="D815" s="102">
        <v>120</v>
      </c>
      <c r="E815" s="87" t="s">
        <v>653</v>
      </c>
      <c r="F815" s="178">
        <v>38000</v>
      </c>
      <c r="G815" s="172">
        <f t="shared" si="23"/>
        <v>4560000</v>
      </c>
      <c r="H815" s="100"/>
    </row>
    <row r="816" spans="1:8" s="101" customFormat="1" ht="15" customHeight="1" x14ac:dyDescent="0.25">
      <c r="A816" s="180" t="s">
        <v>1474</v>
      </c>
      <c r="B816" s="190" t="s">
        <v>1039</v>
      </c>
      <c r="C816" s="102" t="s">
        <v>130</v>
      </c>
      <c r="D816" s="102">
        <v>60</v>
      </c>
      <c r="E816" s="87" t="s">
        <v>653</v>
      </c>
      <c r="F816" s="178">
        <v>38000</v>
      </c>
      <c r="G816" s="172">
        <f t="shared" si="23"/>
        <v>2280000</v>
      </c>
      <c r="H816" s="100"/>
    </row>
    <row r="817" spans="1:8" s="101" customFormat="1" ht="15" customHeight="1" x14ac:dyDescent="0.25">
      <c r="A817" s="180" t="s">
        <v>1475</v>
      </c>
      <c r="B817" s="190" t="s">
        <v>1040</v>
      </c>
      <c r="C817" s="103" t="s">
        <v>130</v>
      </c>
      <c r="D817" s="103">
        <v>60</v>
      </c>
      <c r="E817" s="87" t="s">
        <v>653</v>
      </c>
      <c r="F817" s="178">
        <v>38000</v>
      </c>
      <c r="G817" s="172">
        <f t="shared" si="23"/>
        <v>2280000</v>
      </c>
      <c r="H817" s="100"/>
    </row>
    <row r="818" spans="1:8" s="101" customFormat="1" ht="15" customHeight="1" x14ac:dyDescent="0.25">
      <c r="A818" s="180" t="s">
        <v>1476</v>
      </c>
      <c r="B818" s="190" t="s">
        <v>1041</v>
      </c>
      <c r="C818" s="102" t="s">
        <v>130</v>
      </c>
      <c r="D818" s="102">
        <v>120</v>
      </c>
      <c r="E818" s="87" t="s">
        <v>653</v>
      </c>
      <c r="F818" s="178">
        <v>38000</v>
      </c>
      <c r="G818" s="172">
        <f t="shared" si="23"/>
        <v>4560000</v>
      </c>
      <c r="H818" s="100"/>
    </row>
    <row r="819" spans="1:8" s="101" customFormat="1" ht="15" customHeight="1" x14ac:dyDescent="0.25">
      <c r="A819" s="180" t="s">
        <v>1477</v>
      </c>
      <c r="B819" s="190" t="s">
        <v>1042</v>
      </c>
      <c r="C819" s="102" t="s">
        <v>130</v>
      </c>
      <c r="D819" s="102">
        <v>240</v>
      </c>
      <c r="E819" s="87" t="s">
        <v>653</v>
      </c>
      <c r="F819" s="178">
        <v>38000</v>
      </c>
      <c r="G819" s="172">
        <f t="shared" si="23"/>
        <v>9120000</v>
      </c>
      <c r="H819" s="100"/>
    </row>
    <row r="820" spans="1:8" s="101" customFormat="1" ht="15" customHeight="1" x14ac:dyDescent="0.2">
      <c r="A820" s="180" t="s">
        <v>1478</v>
      </c>
      <c r="B820" s="189" t="s">
        <v>1043</v>
      </c>
      <c r="C820" s="103" t="s">
        <v>33</v>
      </c>
      <c r="D820" s="103">
        <v>24</v>
      </c>
      <c r="E820" s="87" t="s">
        <v>653</v>
      </c>
      <c r="F820" s="178">
        <v>32000</v>
      </c>
      <c r="G820" s="172">
        <f t="shared" si="23"/>
        <v>768000</v>
      </c>
      <c r="H820" s="55">
        <v>8482500009</v>
      </c>
    </row>
    <row r="821" spans="1:8" s="101" customFormat="1" ht="15" customHeight="1" x14ac:dyDescent="0.2">
      <c r="A821" s="180" t="s">
        <v>1479</v>
      </c>
      <c r="B821" s="190" t="s">
        <v>1044</v>
      </c>
      <c r="C821" s="102" t="s">
        <v>33</v>
      </c>
      <c r="D821" s="102">
        <v>120</v>
      </c>
      <c r="E821" s="87" t="s">
        <v>653</v>
      </c>
      <c r="F821" s="178">
        <v>18000</v>
      </c>
      <c r="G821" s="172">
        <f t="shared" ref="G821:G850" si="24">F821*D821</f>
        <v>2160000</v>
      </c>
      <c r="H821" s="55">
        <v>8482500009</v>
      </c>
    </row>
    <row r="822" spans="1:8" s="101" customFormat="1" ht="15" customHeight="1" x14ac:dyDescent="0.2">
      <c r="A822" s="180" t="s">
        <v>1480</v>
      </c>
      <c r="B822" s="190" t="s">
        <v>1045</v>
      </c>
      <c r="C822" s="102" t="s">
        <v>33</v>
      </c>
      <c r="D822" s="102">
        <v>24</v>
      </c>
      <c r="E822" s="87" t="s">
        <v>653</v>
      </c>
      <c r="F822" s="178">
        <v>19500</v>
      </c>
      <c r="G822" s="172">
        <f t="shared" si="24"/>
        <v>468000</v>
      </c>
      <c r="H822" s="55">
        <v>8482500009</v>
      </c>
    </row>
    <row r="823" spans="1:8" s="101" customFormat="1" ht="15" customHeight="1" x14ac:dyDescent="0.2">
      <c r="A823" s="180" t="s">
        <v>1481</v>
      </c>
      <c r="B823" s="189" t="s">
        <v>1046</v>
      </c>
      <c r="C823" s="103" t="s">
        <v>33</v>
      </c>
      <c r="D823" s="103">
        <v>60</v>
      </c>
      <c r="E823" s="87" t="s">
        <v>653</v>
      </c>
      <c r="F823" s="178">
        <v>21200</v>
      </c>
      <c r="G823" s="172">
        <f t="shared" si="24"/>
        <v>1272000</v>
      </c>
      <c r="H823" s="55">
        <v>8482500009</v>
      </c>
    </row>
    <row r="824" spans="1:8" s="101" customFormat="1" ht="15" customHeight="1" x14ac:dyDescent="0.2">
      <c r="A824" s="180" t="s">
        <v>1482</v>
      </c>
      <c r="B824" s="190" t="s">
        <v>1047</v>
      </c>
      <c r="C824" s="102" t="s">
        <v>33</v>
      </c>
      <c r="D824" s="102">
        <v>60</v>
      </c>
      <c r="E824" s="87" t="s">
        <v>653</v>
      </c>
      <c r="F824" s="178">
        <v>21900</v>
      </c>
      <c r="G824" s="172">
        <f t="shared" si="24"/>
        <v>1314000</v>
      </c>
      <c r="H824" s="55">
        <v>8482500009</v>
      </c>
    </row>
    <row r="825" spans="1:8" s="101" customFormat="1" ht="15" customHeight="1" x14ac:dyDescent="0.2">
      <c r="A825" s="180" t="s">
        <v>1483</v>
      </c>
      <c r="B825" s="188" t="s">
        <v>1048</v>
      </c>
      <c r="C825" s="102" t="s">
        <v>33</v>
      </c>
      <c r="D825" s="102">
        <v>60</v>
      </c>
      <c r="E825" s="87" t="s">
        <v>653</v>
      </c>
      <c r="F825" s="178">
        <v>34000</v>
      </c>
      <c r="G825" s="172">
        <f t="shared" si="24"/>
        <v>2040000</v>
      </c>
      <c r="H825" s="55">
        <v>8482500009</v>
      </c>
    </row>
    <row r="826" spans="1:8" s="101" customFormat="1" ht="15" customHeight="1" x14ac:dyDescent="0.2">
      <c r="A826" s="180" t="s">
        <v>1484</v>
      </c>
      <c r="B826" s="188" t="s">
        <v>1049</v>
      </c>
      <c r="C826" s="102" t="s">
        <v>33</v>
      </c>
      <c r="D826" s="102">
        <v>60</v>
      </c>
      <c r="E826" s="87" t="s">
        <v>653</v>
      </c>
      <c r="F826" s="178">
        <v>34300</v>
      </c>
      <c r="G826" s="172">
        <f t="shared" si="24"/>
        <v>2058000</v>
      </c>
      <c r="H826" s="55">
        <v>8482500009</v>
      </c>
    </row>
    <row r="827" spans="1:8" s="101" customFormat="1" ht="15" customHeight="1" x14ac:dyDescent="0.2">
      <c r="A827" s="180" t="s">
        <v>1485</v>
      </c>
      <c r="B827" s="188" t="s">
        <v>1050</v>
      </c>
      <c r="C827" s="102" t="s">
        <v>33</v>
      </c>
      <c r="D827" s="102">
        <v>60</v>
      </c>
      <c r="E827" s="87" t="s">
        <v>653</v>
      </c>
      <c r="F827" s="178">
        <v>34500</v>
      </c>
      <c r="G827" s="172">
        <f t="shared" si="24"/>
        <v>2070000</v>
      </c>
      <c r="H827" s="55">
        <v>8482500009</v>
      </c>
    </row>
    <row r="828" spans="1:8" s="101" customFormat="1" ht="15" customHeight="1" x14ac:dyDescent="0.2">
      <c r="A828" s="180" t="s">
        <v>1486</v>
      </c>
      <c r="B828" s="188" t="s">
        <v>1051</v>
      </c>
      <c r="C828" s="102" t="s">
        <v>33</v>
      </c>
      <c r="D828" s="102">
        <v>240</v>
      </c>
      <c r="E828" s="87" t="s">
        <v>653</v>
      </c>
      <c r="F828" s="178">
        <v>34500</v>
      </c>
      <c r="G828" s="172">
        <f t="shared" si="24"/>
        <v>8280000</v>
      </c>
      <c r="H828" s="55">
        <v>8482500009</v>
      </c>
    </row>
    <row r="829" spans="1:8" s="101" customFormat="1" ht="15" customHeight="1" x14ac:dyDescent="0.2">
      <c r="A829" s="180" t="s">
        <v>1487</v>
      </c>
      <c r="B829" s="188" t="s">
        <v>1052</v>
      </c>
      <c r="C829" s="102" t="s">
        <v>33</v>
      </c>
      <c r="D829" s="102">
        <v>60</v>
      </c>
      <c r="E829" s="87" t="s">
        <v>653</v>
      </c>
      <c r="F829" s="178">
        <v>34500</v>
      </c>
      <c r="G829" s="172">
        <f t="shared" si="24"/>
        <v>2070000</v>
      </c>
      <c r="H829" s="55">
        <v>8482500009</v>
      </c>
    </row>
    <row r="830" spans="1:8" s="101" customFormat="1" ht="15" customHeight="1" x14ac:dyDescent="0.2">
      <c r="A830" s="180" t="s">
        <v>1488</v>
      </c>
      <c r="B830" s="188" t="s">
        <v>1053</v>
      </c>
      <c r="C830" s="102" t="s">
        <v>33</v>
      </c>
      <c r="D830" s="102">
        <v>60</v>
      </c>
      <c r="E830" s="87" t="s">
        <v>653</v>
      </c>
      <c r="F830" s="178">
        <v>34500</v>
      </c>
      <c r="G830" s="172">
        <f t="shared" si="24"/>
        <v>2070000</v>
      </c>
      <c r="H830" s="55">
        <v>8482500009</v>
      </c>
    </row>
    <row r="831" spans="1:8" s="101" customFormat="1" ht="15" customHeight="1" x14ac:dyDescent="0.2">
      <c r="A831" s="180" t="s">
        <v>1489</v>
      </c>
      <c r="B831" s="188" t="s">
        <v>1054</v>
      </c>
      <c r="C831" s="102" t="s">
        <v>33</v>
      </c>
      <c r="D831" s="102">
        <v>120</v>
      </c>
      <c r="E831" s="87" t="s">
        <v>653</v>
      </c>
      <c r="F831" s="178">
        <v>34500</v>
      </c>
      <c r="G831" s="172">
        <f t="shared" si="24"/>
        <v>4140000</v>
      </c>
      <c r="H831" s="55">
        <v>8482500009</v>
      </c>
    </row>
    <row r="832" spans="1:8" s="101" customFormat="1" ht="15" customHeight="1" x14ac:dyDescent="0.2">
      <c r="A832" s="180" t="s">
        <v>1490</v>
      </c>
      <c r="B832" s="188" t="s">
        <v>1055</v>
      </c>
      <c r="C832" s="102" t="s">
        <v>33</v>
      </c>
      <c r="D832" s="102">
        <v>120</v>
      </c>
      <c r="E832" s="87" t="s">
        <v>653</v>
      </c>
      <c r="F832" s="178">
        <v>37000</v>
      </c>
      <c r="G832" s="172">
        <f t="shared" si="24"/>
        <v>4440000</v>
      </c>
      <c r="H832" s="55">
        <v>8482500009</v>
      </c>
    </row>
    <row r="833" spans="1:8" s="101" customFormat="1" ht="15" customHeight="1" x14ac:dyDescent="0.2">
      <c r="A833" s="180" t="s">
        <v>1491</v>
      </c>
      <c r="B833" s="188" t="s">
        <v>1056</v>
      </c>
      <c r="C833" s="102" t="s">
        <v>33</v>
      </c>
      <c r="D833" s="102">
        <v>120</v>
      </c>
      <c r="E833" s="87" t="s">
        <v>653</v>
      </c>
      <c r="F833" s="178">
        <v>120000</v>
      </c>
      <c r="G833" s="172">
        <f t="shared" si="24"/>
        <v>14400000</v>
      </c>
      <c r="H833" s="55">
        <v>8482500009</v>
      </c>
    </row>
    <row r="834" spans="1:8" s="101" customFormat="1" ht="15" customHeight="1" x14ac:dyDescent="0.2">
      <c r="A834" s="180" t="s">
        <v>1492</v>
      </c>
      <c r="B834" s="188" t="s">
        <v>1057</v>
      </c>
      <c r="C834" s="102" t="s">
        <v>33</v>
      </c>
      <c r="D834" s="102">
        <v>420</v>
      </c>
      <c r="E834" s="87" t="s">
        <v>653</v>
      </c>
      <c r="F834" s="178">
        <v>450000</v>
      </c>
      <c r="G834" s="172">
        <f t="shared" si="24"/>
        <v>189000000</v>
      </c>
      <c r="H834" s="55">
        <v>8482500009</v>
      </c>
    </row>
    <row r="835" spans="1:8" s="101" customFormat="1" ht="15" customHeight="1" x14ac:dyDescent="0.2">
      <c r="A835" s="180" t="s">
        <v>1493</v>
      </c>
      <c r="B835" s="188" t="s">
        <v>1058</v>
      </c>
      <c r="C835" s="102" t="s">
        <v>33</v>
      </c>
      <c r="D835" s="102">
        <v>240</v>
      </c>
      <c r="E835" s="87" t="s">
        <v>653</v>
      </c>
      <c r="F835" s="178">
        <v>470000</v>
      </c>
      <c r="G835" s="172">
        <f t="shared" si="24"/>
        <v>112800000</v>
      </c>
      <c r="H835" s="55">
        <v>8482500009</v>
      </c>
    </row>
    <row r="836" spans="1:8" s="101" customFormat="1" ht="15" customHeight="1" x14ac:dyDescent="0.2">
      <c r="A836" s="180" t="s">
        <v>1494</v>
      </c>
      <c r="B836" s="188" t="s">
        <v>1059</v>
      </c>
      <c r="C836" s="102" t="s">
        <v>33</v>
      </c>
      <c r="D836" s="102">
        <v>360</v>
      </c>
      <c r="E836" s="87" t="s">
        <v>653</v>
      </c>
      <c r="F836" s="178">
        <v>1023000</v>
      </c>
      <c r="G836" s="172">
        <f t="shared" si="24"/>
        <v>368280000</v>
      </c>
      <c r="H836" s="55">
        <v>8482500009</v>
      </c>
    </row>
    <row r="837" spans="1:8" s="101" customFormat="1" ht="15" customHeight="1" x14ac:dyDescent="0.2">
      <c r="A837" s="180" t="s">
        <v>1495</v>
      </c>
      <c r="B837" s="190" t="s">
        <v>1060</v>
      </c>
      <c r="C837" s="102" t="s">
        <v>33</v>
      </c>
      <c r="D837" s="102">
        <v>360</v>
      </c>
      <c r="E837" s="87" t="s">
        <v>653</v>
      </c>
      <c r="F837" s="178">
        <v>1036000</v>
      </c>
      <c r="G837" s="172">
        <f t="shared" si="24"/>
        <v>372960000</v>
      </c>
      <c r="H837" s="55">
        <v>8482500009</v>
      </c>
    </row>
    <row r="838" spans="1:8" s="101" customFormat="1" ht="15" customHeight="1" x14ac:dyDescent="0.25">
      <c r="A838" s="180" t="s">
        <v>1496</v>
      </c>
      <c r="B838" s="188" t="s">
        <v>1077</v>
      </c>
      <c r="C838" s="102" t="s">
        <v>33</v>
      </c>
      <c r="D838" s="102">
        <v>2880</v>
      </c>
      <c r="E838" s="87" t="s">
        <v>653</v>
      </c>
      <c r="F838" s="178">
        <v>25000</v>
      </c>
      <c r="G838" s="172">
        <f t="shared" si="24"/>
        <v>72000000</v>
      </c>
      <c r="H838" s="100"/>
    </row>
    <row r="839" spans="1:8" s="101" customFormat="1" ht="15" customHeight="1" x14ac:dyDescent="0.25">
      <c r="A839" s="180" t="s">
        <v>1497</v>
      </c>
      <c r="B839" s="188" t="s">
        <v>1078</v>
      </c>
      <c r="C839" s="102" t="s">
        <v>33</v>
      </c>
      <c r="D839" s="102">
        <v>24000</v>
      </c>
      <c r="E839" s="87" t="s">
        <v>653</v>
      </c>
      <c r="F839" s="178">
        <v>8200</v>
      </c>
      <c r="G839" s="172">
        <f t="shared" si="24"/>
        <v>196800000</v>
      </c>
      <c r="H839" s="100"/>
    </row>
    <row r="840" spans="1:8" s="101" customFormat="1" ht="15" customHeight="1" x14ac:dyDescent="0.25">
      <c r="A840" s="180" t="s">
        <v>1498</v>
      </c>
      <c r="B840" s="190" t="s">
        <v>1079</v>
      </c>
      <c r="C840" s="102" t="s">
        <v>33</v>
      </c>
      <c r="D840" s="102">
        <v>480</v>
      </c>
      <c r="E840" s="87" t="s">
        <v>653</v>
      </c>
      <c r="F840" s="178">
        <v>100000</v>
      </c>
      <c r="G840" s="172">
        <f t="shared" si="24"/>
        <v>48000000</v>
      </c>
      <c r="H840" s="100"/>
    </row>
    <row r="841" spans="1:8" s="101" customFormat="1" ht="15" customHeight="1" x14ac:dyDescent="0.25">
      <c r="A841" s="180" t="s">
        <v>1499</v>
      </c>
      <c r="B841" s="190" t="s">
        <v>1080</v>
      </c>
      <c r="C841" s="102" t="s">
        <v>33</v>
      </c>
      <c r="D841" s="102">
        <v>1200</v>
      </c>
      <c r="E841" s="87" t="s">
        <v>653</v>
      </c>
      <c r="F841" s="178">
        <v>11200</v>
      </c>
      <c r="G841" s="172">
        <f t="shared" si="24"/>
        <v>13440000</v>
      </c>
      <c r="H841" s="100"/>
    </row>
    <row r="842" spans="1:8" s="101" customFormat="1" ht="15" customHeight="1" x14ac:dyDescent="0.25">
      <c r="A842" s="180" t="s">
        <v>1500</v>
      </c>
      <c r="B842" s="190" t="s">
        <v>1081</v>
      </c>
      <c r="C842" s="102" t="s">
        <v>33</v>
      </c>
      <c r="D842" s="102">
        <v>1200</v>
      </c>
      <c r="E842" s="87" t="s">
        <v>653</v>
      </c>
      <c r="F842" s="178">
        <v>11200</v>
      </c>
      <c r="G842" s="172">
        <f t="shared" si="24"/>
        <v>13440000</v>
      </c>
      <c r="H842" s="100"/>
    </row>
    <row r="843" spans="1:8" s="101" customFormat="1" ht="15" customHeight="1" x14ac:dyDescent="0.2">
      <c r="A843" s="180" t="s">
        <v>1501</v>
      </c>
      <c r="B843" s="189" t="s">
        <v>1082</v>
      </c>
      <c r="C843" s="103" t="s">
        <v>130</v>
      </c>
      <c r="D843" s="103">
        <v>2100</v>
      </c>
      <c r="E843" s="87" t="s">
        <v>653</v>
      </c>
      <c r="F843" s="178">
        <v>26000</v>
      </c>
      <c r="G843" s="172">
        <f t="shared" si="24"/>
        <v>54600000</v>
      </c>
      <c r="H843" s="55">
        <v>2710199900</v>
      </c>
    </row>
    <row r="844" spans="1:8" s="101" customFormat="1" ht="15" customHeight="1" x14ac:dyDescent="0.2">
      <c r="A844" s="180" t="s">
        <v>1502</v>
      </c>
      <c r="B844" s="188" t="s">
        <v>1083</v>
      </c>
      <c r="C844" s="102" t="s">
        <v>33</v>
      </c>
      <c r="D844" s="102">
        <v>1800</v>
      </c>
      <c r="E844" s="87" t="s">
        <v>653</v>
      </c>
      <c r="F844" s="178">
        <v>9800</v>
      </c>
      <c r="G844" s="172">
        <f t="shared" si="24"/>
        <v>17640000</v>
      </c>
      <c r="H844" s="55"/>
    </row>
    <row r="845" spans="1:8" s="101" customFormat="1" ht="15" customHeight="1" x14ac:dyDescent="0.2">
      <c r="A845" s="180" t="s">
        <v>1503</v>
      </c>
      <c r="B845" s="188" t="s">
        <v>1084</v>
      </c>
      <c r="C845" s="102" t="s">
        <v>33</v>
      </c>
      <c r="D845" s="102">
        <v>600</v>
      </c>
      <c r="E845" s="87" t="s">
        <v>653</v>
      </c>
      <c r="F845" s="178">
        <v>65000</v>
      </c>
      <c r="G845" s="172">
        <f t="shared" si="24"/>
        <v>39000000</v>
      </c>
      <c r="H845" s="55"/>
    </row>
    <row r="846" spans="1:8" s="101" customFormat="1" ht="15" customHeight="1" x14ac:dyDescent="0.2">
      <c r="A846" s="180" t="s">
        <v>1504</v>
      </c>
      <c r="B846" s="188" t="s">
        <v>1085</v>
      </c>
      <c r="C846" s="102" t="s">
        <v>33</v>
      </c>
      <c r="D846" s="102">
        <v>1800</v>
      </c>
      <c r="E846" s="87" t="s">
        <v>653</v>
      </c>
      <c r="F846" s="178">
        <v>36000</v>
      </c>
      <c r="G846" s="172">
        <f t="shared" si="24"/>
        <v>64800000</v>
      </c>
      <c r="H846" s="55"/>
    </row>
    <row r="847" spans="1:8" s="101" customFormat="1" ht="15" customHeight="1" x14ac:dyDescent="0.2">
      <c r="A847" s="180" t="s">
        <v>1505</v>
      </c>
      <c r="B847" s="188" t="s">
        <v>1086</v>
      </c>
      <c r="C847" s="102" t="s">
        <v>33</v>
      </c>
      <c r="D847" s="102">
        <v>360</v>
      </c>
      <c r="E847" s="87" t="s">
        <v>653</v>
      </c>
      <c r="F847" s="178">
        <v>39000</v>
      </c>
      <c r="G847" s="172">
        <f t="shared" si="24"/>
        <v>14040000</v>
      </c>
      <c r="H847" s="55"/>
    </row>
    <row r="848" spans="1:8" s="101" customFormat="1" ht="15" customHeight="1" x14ac:dyDescent="0.2">
      <c r="A848" s="180" t="s">
        <v>1506</v>
      </c>
      <c r="B848" s="188" t="s">
        <v>1087</v>
      </c>
      <c r="C848" s="102" t="s">
        <v>33</v>
      </c>
      <c r="D848" s="102">
        <v>240</v>
      </c>
      <c r="E848" s="87" t="s">
        <v>653</v>
      </c>
      <c r="F848" s="178">
        <v>39000</v>
      </c>
      <c r="G848" s="172">
        <f t="shared" si="24"/>
        <v>9360000</v>
      </c>
      <c r="H848" s="55"/>
    </row>
    <row r="849" spans="1:8" s="101" customFormat="1" ht="15" customHeight="1" x14ac:dyDescent="0.2">
      <c r="A849" s="180" t="s">
        <v>1507</v>
      </c>
      <c r="B849" s="41" t="s">
        <v>1088</v>
      </c>
      <c r="C849" s="102" t="s">
        <v>33</v>
      </c>
      <c r="D849" s="102">
        <v>25</v>
      </c>
      <c r="E849" s="87" t="s">
        <v>653</v>
      </c>
      <c r="F849" s="179">
        <v>129940000</v>
      </c>
      <c r="G849" s="172">
        <f t="shared" si="24"/>
        <v>3248500000</v>
      </c>
      <c r="H849" s="55">
        <v>8415820009</v>
      </c>
    </row>
    <row r="850" spans="1:8" s="101" customFormat="1" ht="15" customHeight="1" x14ac:dyDescent="0.2">
      <c r="A850" s="234" t="s">
        <v>1508</v>
      </c>
      <c r="B850" s="235" t="s">
        <v>1089</v>
      </c>
      <c r="C850" s="236" t="s">
        <v>33</v>
      </c>
      <c r="D850" s="236">
        <v>25</v>
      </c>
      <c r="E850" s="237" t="s">
        <v>653</v>
      </c>
      <c r="F850" s="238">
        <v>115040000</v>
      </c>
      <c r="G850" s="239">
        <f t="shared" si="24"/>
        <v>2876000000</v>
      </c>
      <c r="H850" s="240">
        <v>85044009009</v>
      </c>
    </row>
    <row r="851" spans="1:8" s="241" customFormat="1" ht="49.5" customHeight="1" x14ac:dyDescent="0.25">
      <c r="A851" s="120"/>
      <c r="B851" s="221" t="s">
        <v>1516</v>
      </c>
      <c r="C851" s="127"/>
      <c r="D851" s="127"/>
      <c r="E851" s="123"/>
      <c r="F851" s="120"/>
      <c r="G851" s="124">
        <f>SUM(G571:G850)</f>
        <v>15368459290.4</v>
      </c>
      <c r="H851" s="159"/>
    </row>
    <row r="852" spans="1:8" s="242" customFormat="1" ht="34.5" customHeight="1" x14ac:dyDescent="0.25">
      <c r="A852" s="66"/>
      <c r="B852" s="65" t="s">
        <v>1514</v>
      </c>
      <c r="C852" s="68"/>
      <c r="D852" s="68"/>
      <c r="E852" s="68"/>
      <c r="F852" s="164"/>
      <c r="G852" s="170">
        <f>G851+G569</f>
        <v>22782372090.400002</v>
      </c>
      <c r="H852" s="69"/>
    </row>
    <row r="853" spans="1:8" ht="21" customHeight="1" x14ac:dyDescent="0.25">
      <c r="A853" s="66"/>
      <c r="B853" s="485" t="s">
        <v>490</v>
      </c>
      <c r="C853" s="485"/>
      <c r="D853" s="485"/>
      <c r="E853" s="485"/>
      <c r="F853" s="485"/>
      <c r="G853" s="485"/>
      <c r="H853" s="485"/>
    </row>
    <row r="854" spans="1:8" ht="19.5" customHeight="1" x14ac:dyDescent="0.25">
      <c r="A854" s="105">
        <v>1</v>
      </c>
      <c r="B854" s="194" t="s">
        <v>34</v>
      </c>
      <c r="C854" s="65"/>
      <c r="D854" s="65"/>
      <c r="E854" s="65"/>
      <c r="F854" s="173"/>
      <c r="G854" s="173"/>
      <c r="H854" s="65"/>
    </row>
    <row r="855" spans="1:8" x14ac:dyDescent="0.25">
      <c r="A855" s="180" t="s">
        <v>35</v>
      </c>
      <c r="B855" s="190" t="s">
        <v>448</v>
      </c>
      <c r="C855" s="106" t="s">
        <v>449</v>
      </c>
      <c r="D855" s="88">
        <v>1849.5</v>
      </c>
      <c r="E855" s="87" t="s">
        <v>653</v>
      </c>
      <c r="F855" s="88">
        <v>460000</v>
      </c>
      <c r="G855" s="88">
        <f>+D855*F855</f>
        <v>850770000</v>
      </c>
      <c r="H855" s="88">
        <v>3824509000</v>
      </c>
    </row>
    <row r="856" spans="1:8" x14ac:dyDescent="0.25">
      <c r="A856" s="180" t="s">
        <v>36</v>
      </c>
      <c r="B856" s="190" t="s">
        <v>450</v>
      </c>
      <c r="C856" s="106" t="s">
        <v>449</v>
      </c>
      <c r="D856" s="88">
        <v>2670.7619999999997</v>
      </c>
      <c r="E856" s="87" t="s">
        <v>653</v>
      </c>
      <c r="F856" s="88">
        <v>540000</v>
      </c>
      <c r="G856" s="88">
        <f t="shared" ref="G856:G862" si="25">+D856*F856</f>
        <v>1442211479.9999998</v>
      </c>
      <c r="H856" s="88">
        <v>3824509000</v>
      </c>
    </row>
    <row r="857" spans="1:8" x14ac:dyDescent="0.25">
      <c r="A857" s="180" t="s">
        <v>37</v>
      </c>
      <c r="B857" s="190" t="s">
        <v>451</v>
      </c>
      <c r="C857" s="106" t="s">
        <v>449</v>
      </c>
      <c r="D857" s="88">
        <v>3048.2159999999994</v>
      </c>
      <c r="E857" s="87" t="s">
        <v>653</v>
      </c>
      <c r="F857" s="88">
        <v>560000</v>
      </c>
      <c r="G857" s="88">
        <f t="shared" si="25"/>
        <v>1707000959.9999998</v>
      </c>
      <c r="H857" s="88">
        <v>3824509000</v>
      </c>
    </row>
    <row r="858" spans="1:8" x14ac:dyDescent="0.25">
      <c r="A858" s="180" t="s">
        <v>38</v>
      </c>
      <c r="B858" s="190" t="s">
        <v>452</v>
      </c>
      <c r="C858" s="106" t="s">
        <v>449</v>
      </c>
      <c r="D858" s="88">
        <v>5535.46</v>
      </c>
      <c r="E858" s="87" t="s">
        <v>653</v>
      </c>
      <c r="F858" s="88">
        <v>600000</v>
      </c>
      <c r="G858" s="88">
        <f t="shared" si="25"/>
        <v>3321276000</v>
      </c>
      <c r="H858" s="88">
        <v>3824509000</v>
      </c>
    </row>
    <row r="859" spans="1:8" x14ac:dyDescent="0.25">
      <c r="A859" s="180" t="s">
        <v>44</v>
      </c>
      <c r="B859" s="190" t="s">
        <v>453</v>
      </c>
      <c r="C859" s="106" t="s">
        <v>43</v>
      </c>
      <c r="D859" s="88">
        <v>924.07082560000003</v>
      </c>
      <c r="E859" s="87" t="s">
        <v>653</v>
      </c>
      <c r="F859" s="88">
        <v>6500000</v>
      </c>
      <c r="G859" s="88">
        <f>F859*D859</f>
        <v>6006460366.4000006</v>
      </c>
      <c r="H859" s="88">
        <v>7208540000</v>
      </c>
    </row>
    <row r="860" spans="1:8" x14ac:dyDescent="0.25">
      <c r="A860" s="180" t="s">
        <v>45</v>
      </c>
      <c r="B860" s="190" t="s">
        <v>454</v>
      </c>
      <c r="C860" s="106" t="s">
        <v>43</v>
      </c>
      <c r="D860" s="88">
        <v>3420.3436799999995</v>
      </c>
      <c r="E860" s="87" t="s">
        <v>653</v>
      </c>
      <c r="F860" s="88">
        <v>8500000</v>
      </c>
      <c r="G860" s="88">
        <f t="shared" si="25"/>
        <v>29072921279.999996</v>
      </c>
      <c r="H860" s="88">
        <v>7208540000</v>
      </c>
    </row>
    <row r="861" spans="1:8" x14ac:dyDescent="0.25">
      <c r="A861" s="180" t="s">
        <v>46</v>
      </c>
      <c r="B861" s="190" t="s">
        <v>455</v>
      </c>
      <c r="C861" s="106" t="s">
        <v>43</v>
      </c>
      <c r="D861" s="88">
        <v>182.25376</v>
      </c>
      <c r="E861" s="87" t="s">
        <v>653</v>
      </c>
      <c r="F861" s="88">
        <v>7000000</v>
      </c>
      <c r="G861" s="88">
        <f t="shared" si="25"/>
        <v>1275776320</v>
      </c>
      <c r="H861" s="88">
        <v>7217103100</v>
      </c>
    </row>
    <row r="862" spans="1:8" x14ac:dyDescent="0.25">
      <c r="A862" s="180" t="s">
        <v>47</v>
      </c>
      <c r="B862" s="190" t="s">
        <v>456</v>
      </c>
      <c r="C862" s="106" t="s">
        <v>43</v>
      </c>
      <c r="D862" s="88">
        <v>702.00026623999997</v>
      </c>
      <c r="E862" s="87" t="s">
        <v>653</v>
      </c>
      <c r="F862" s="88">
        <v>5500000</v>
      </c>
      <c r="G862" s="88">
        <f t="shared" si="25"/>
        <v>3861001464.3199997</v>
      </c>
      <c r="H862" s="88">
        <v>7304900009</v>
      </c>
    </row>
    <row r="863" spans="1:8" ht="13.9" customHeight="1" x14ac:dyDescent="0.25">
      <c r="A863" s="180" t="s">
        <v>48</v>
      </c>
      <c r="B863" s="190" t="s">
        <v>457</v>
      </c>
      <c r="C863" s="106" t="s">
        <v>31</v>
      </c>
      <c r="D863" s="88">
        <v>800</v>
      </c>
      <c r="E863" s="87" t="s">
        <v>653</v>
      </c>
      <c r="F863" s="88">
        <v>560000</v>
      </c>
      <c r="G863" s="88">
        <f>F863*D863</f>
        <v>448000000</v>
      </c>
      <c r="H863" s="88">
        <v>2715000000</v>
      </c>
    </row>
    <row r="864" spans="1:8" ht="13.9" customHeight="1" x14ac:dyDescent="0.25">
      <c r="A864" s="180" t="s">
        <v>49</v>
      </c>
      <c r="B864" s="190" t="s">
        <v>458</v>
      </c>
      <c r="C864" s="106" t="s">
        <v>31</v>
      </c>
      <c r="D864" s="88">
        <v>449</v>
      </c>
      <c r="E864" s="87" t="s">
        <v>653</v>
      </c>
      <c r="F864" s="88">
        <v>7077891.9000000004</v>
      </c>
      <c r="G864" s="88">
        <f>F864*D864</f>
        <v>3177973463.1000004</v>
      </c>
      <c r="H864" s="88">
        <v>7208540000</v>
      </c>
    </row>
    <row r="865" spans="1:8" x14ac:dyDescent="0.25">
      <c r="A865" s="180" t="s">
        <v>50</v>
      </c>
      <c r="B865" s="190" t="s">
        <v>459</v>
      </c>
      <c r="C865" s="106" t="s">
        <v>460</v>
      </c>
      <c r="D865" s="88">
        <v>4</v>
      </c>
      <c r="E865" s="87" t="s">
        <v>653</v>
      </c>
      <c r="F865" s="88">
        <v>440000000</v>
      </c>
      <c r="G865" s="88">
        <f>F865*D865</f>
        <v>1760000000</v>
      </c>
      <c r="H865" s="88">
        <v>8428102001</v>
      </c>
    </row>
    <row r="866" spans="1:8" s="125" customFormat="1" ht="31.5" x14ac:dyDescent="0.25">
      <c r="A866" s="120"/>
      <c r="B866" s="159" t="s">
        <v>1519</v>
      </c>
      <c r="C866" s="121"/>
      <c r="D866" s="122"/>
      <c r="E866" s="123"/>
      <c r="F866" s="18"/>
      <c r="G866" s="124">
        <f>SUM(G855:G865)</f>
        <v>52923391333.819992</v>
      </c>
      <c r="H866" s="222"/>
    </row>
    <row r="867" spans="1:8" s="115" customFormat="1" ht="34.5" customHeight="1" x14ac:dyDescent="0.25">
      <c r="A867" s="132"/>
      <c r="B867" s="218" t="s">
        <v>1520</v>
      </c>
      <c r="C867" s="129"/>
      <c r="D867" s="129"/>
      <c r="E867" s="129"/>
      <c r="F867" s="129"/>
      <c r="G867" s="217">
        <f>G35+G215+G264</f>
        <v>2199189.9463897278</v>
      </c>
      <c r="H867" s="131"/>
    </row>
    <row r="868" spans="1:8" s="115" customFormat="1" ht="45.6" customHeight="1" x14ac:dyDescent="0.25">
      <c r="A868" s="132"/>
      <c r="B868" s="218" t="s">
        <v>1521</v>
      </c>
      <c r="C868" s="129"/>
      <c r="D868" s="129"/>
      <c r="E868" s="129"/>
      <c r="F868" s="129"/>
      <c r="G868" s="217">
        <f>G145+G240+G357</f>
        <v>9352230.4878146332</v>
      </c>
      <c r="H868" s="131"/>
    </row>
    <row r="869" spans="1:8" s="115" customFormat="1" ht="34.5" customHeight="1" x14ac:dyDescent="0.25">
      <c r="A869" s="132"/>
      <c r="B869" s="218" t="s">
        <v>1522</v>
      </c>
      <c r="C869" s="129"/>
      <c r="D869" s="129"/>
      <c r="E869" s="129"/>
      <c r="F869" s="129"/>
      <c r="G869" s="217"/>
      <c r="H869" s="131"/>
    </row>
    <row r="870" spans="1:8" s="115" customFormat="1" ht="33.75" customHeight="1" x14ac:dyDescent="0.25">
      <c r="A870" s="132"/>
      <c r="B870" s="224" t="s">
        <v>1550</v>
      </c>
      <c r="C870" s="219"/>
      <c r="D870" s="219"/>
      <c r="E870" s="219"/>
      <c r="F870" s="219"/>
      <c r="G870" s="130">
        <f>SUM(G867:G869)</f>
        <v>11551420.43420436</v>
      </c>
      <c r="H870" s="220"/>
    </row>
    <row r="871" spans="1:8" s="115" customFormat="1" ht="33" customHeight="1" x14ac:dyDescent="0.25">
      <c r="A871" s="132"/>
      <c r="B871" s="218" t="s">
        <v>1523</v>
      </c>
      <c r="C871" s="129"/>
      <c r="D871" s="129"/>
      <c r="E871" s="129"/>
      <c r="F871" s="129"/>
      <c r="G871" s="217">
        <f>G866+G569+G383</f>
        <v>67832802391.819992</v>
      </c>
      <c r="H871" s="131"/>
    </row>
    <row r="872" spans="1:8" s="115" customFormat="1" ht="35.25" customHeight="1" x14ac:dyDescent="0.25">
      <c r="A872" s="132"/>
      <c r="B872" s="218" t="s">
        <v>1524</v>
      </c>
      <c r="C872" s="129"/>
      <c r="D872" s="129"/>
      <c r="E872" s="129"/>
      <c r="F872" s="129"/>
      <c r="G872" s="217">
        <f>G851+G413</f>
        <v>27870197304.400002</v>
      </c>
      <c r="H872" s="131"/>
    </row>
    <row r="873" spans="1:8" s="115" customFormat="1" ht="36" customHeight="1" x14ac:dyDescent="0.25">
      <c r="A873" s="132"/>
      <c r="B873" s="218" t="s">
        <v>1525</v>
      </c>
      <c r="C873" s="129"/>
      <c r="D873" s="129"/>
      <c r="E873" s="129"/>
      <c r="F873" s="129"/>
      <c r="G873" s="217"/>
      <c r="H873" s="131"/>
    </row>
    <row r="874" spans="1:8" s="115" customFormat="1" ht="33.75" customHeight="1" x14ac:dyDescent="0.25">
      <c r="A874" s="132"/>
      <c r="B874" s="224" t="s">
        <v>1551</v>
      </c>
      <c r="C874" s="219"/>
      <c r="D874" s="219"/>
      <c r="E874" s="219"/>
      <c r="F874" s="219"/>
      <c r="G874" s="130">
        <f>SUM(G871:G873)</f>
        <v>95702999696.220001</v>
      </c>
      <c r="H874" s="220"/>
    </row>
  </sheetData>
  <mergeCells count="8">
    <mergeCell ref="F2:H2"/>
    <mergeCell ref="B359:H359"/>
    <mergeCell ref="B415:H415"/>
    <mergeCell ref="B853:H853"/>
    <mergeCell ref="A4:H4"/>
    <mergeCell ref="B7:H7"/>
    <mergeCell ref="B147:H147"/>
    <mergeCell ref="B242:H242"/>
  </mergeCells>
  <conditionalFormatting sqref="B36">
    <cfRule type="duplicateValues" dxfId="26" priority="26"/>
  </conditionalFormatting>
  <conditionalFormatting sqref="B216">
    <cfRule type="duplicateValues" dxfId="25" priority="25"/>
  </conditionalFormatting>
  <conditionalFormatting sqref="B360">
    <cfRule type="duplicateValues" dxfId="24" priority="18"/>
  </conditionalFormatting>
  <conditionalFormatting sqref="B384">
    <cfRule type="duplicateValues" dxfId="23" priority="17"/>
  </conditionalFormatting>
  <conditionalFormatting sqref="B416">
    <cfRule type="duplicateValues" dxfId="22" priority="16"/>
  </conditionalFormatting>
  <conditionalFormatting sqref="B265">
    <cfRule type="duplicateValues" dxfId="21" priority="14"/>
  </conditionalFormatting>
  <conditionalFormatting sqref="B35">
    <cfRule type="duplicateValues" dxfId="20" priority="13"/>
  </conditionalFormatting>
  <conditionalFormatting sqref="B145">
    <cfRule type="duplicateValues" dxfId="19" priority="12"/>
  </conditionalFormatting>
  <conditionalFormatting sqref="B215">
    <cfRule type="duplicateValues" dxfId="18" priority="11"/>
  </conditionalFormatting>
  <conditionalFormatting sqref="B240">
    <cfRule type="duplicateValues" dxfId="17" priority="10"/>
  </conditionalFormatting>
  <conditionalFormatting sqref="B264">
    <cfRule type="duplicateValues" dxfId="16" priority="9"/>
  </conditionalFormatting>
  <conditionalFormatting sqref="B357">
    <cfRule type="duplicateValues" dxfId="15" priority="8"/>
  </conditionalFormatting>
  <conditionalFormatting sqref="B383">
    <cfRule type="duplicateValues" dxfId="14" priority="6"/>
  </conditionalFormatting>
  <conditionalFormatting sqref="B413">
    <cfRule type="duplicateValues" dxfId="13" priority="5"/>
  </conditionalFormatting>
  <conditionalFormatting sqref="B570">
    <cfRule type="duplicateValues" dxfId="12" priority="4"/>
  </conditionalFormatting>
  <conditionalFormatting sqref="B569">
    <cfRule type="duplicateValues" dxfId="11" priority="3"/>
  </conditionalFormatting>
  <conditionalFormatting sqref="B851">
    <cfRule type="duplicateValues" dxfId="10" priority="2"/>
  </conditionalFormatting>
  <conditionalFormatting sqref="B866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по видам товаров</vt:lpstr>
      <vt:lpstr>по хозяйствам</vt:lpstr>
      <vt:lpstr>Услуги по ПП-3487 </vt:lpstr>
      <vt:lpstr>1 таблица Товары по ПП-3487</vt:lpstr>
      <vt:lpstr>2 таблица Товары по инвест. 472</vt:lpstr>
      <vt:lpstr>Книжный вид без суммы</vt:lpstr>
      <vt:lpstr>1 таблица Товары по ПП-3487 имп</vt:lpstr>
      <vt:lpstr>2 таблица Товары по инвест. имп</vt:lpstr>
      <vt:lpstr>Товары подвед. по ПП-3487 </vt:lpstr>
      <vt:lpstr>Товары подвед. по инвест</vt:lpstr>
      <vt:lpstr>Услуги по инвест (2)</vt:lpstr>
      <vt:lpstr>Товары подвед. по ПП-3487</vt:lpstr>
      <vt:lpstr>Услуги повед. по ПП-3487</vt:lpstr>
      <vt:lpstr>Услуги подвед. по инвест</vt:lpstr>
      <vt:lpstr>РСП-14</vt:lpstr>
      <vt:lpstr>Лист1</vt:lpstr>
      <vt:lpstr>'1 таблица Товары по ПП-3487'!Область_печати</vt:lpstr>
      <vt:lpstr>'1 таблица Товары по ПП-3487 имп'!Область_печати</vt:lpstr>
      <vt:lpstr>'2 таблица Товары по инвест. 472'!Область_печати</vt:lpstr>
      <vt:lpstr>'2 таблица Товары по инвест. имп'!Область_печати</vt:lpstr>
      <vt:lpstr>'Книжный вид без суммы'!Область_печати</vt:lpstr>
      <vt:lpstr>'РСП-14'!Область_печати</vt:lpstr>
      <vt:lpstr>'Услуги подвед. по инвест'!Область_печати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2022-04-07T10:22:26Z</cp:lastPrinted>
  <dcterms:created xsi:type="dcterms:W3CDTF">2015-06-05T18:19:34Z</dcterms:created>
  <dcterms:modified xsi:type="dcterms:W3CDTF">2022-04-11T12:41:03Z</dcterms:modified>
</cp:coreProperties>
</file>